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<sst xmlns="http://schemas.openxmlformats.org/spreadsheetml/2006/main" count="212" uniqueCount="104">
  <si>
    <t>Приложение №2</t>
  </si>
  <si>
    <t>ПЛАН МЕРОПРИЯТИЙ</t>
  </si>
  <si>
    <t>ПО ВЫПОЛНЕНИЮ МУНИЦИПАЛЬНОЙ ПРОГРАММЫ</t>
  </si>
  <si>
    <t>"Энергосбережение и повышение энергетической эффективности Нижнесергинского городского поселения  до 2020 года"</t>
  </si>
  <si>
    <t xml:space="preserve">N   </t>
  </si>
  <si>
    <t>Наименование мероприятия/</t>
  </si>
  <si>
    <t xml:space="preserve">Объем расходов на выполнение мероприятия за счет     </t>
  </si>
  <si>
    <t>примечание</t>
  </si>
  <si>
    <t>строки</t>
  </si>
  <si>
    <t xml:space="preserve">   Источники расходов    </t>
  </si>
  <si>
    <t xml:space="preserve">   всех источников ресурсного обеспечения, тыс. рублей</t>
  </si>
  <si>
    <t xml:space="preserve">    на финансирование</t>
  </si>
  <si>
    <t>всего</t>
  </si>
  <si>
    <t>2015г.</t>
  </si>
  <si>
    <t>2016г.</t>
  </si>
  <si>
    <t>2017г.</t>
  </si>
  <si>
    <t>2018г.</t>
  </si>
  <si>
    <t>2019г.</t>
  </si>
  <si>
    <t>2020г.</t>
  </si>
  <si>
    <t>ВСЕГО ПО МУНИЦИПАЛЬНОЙ</t>
  </si>
  <si>
    <t>ПРОГРАММЕ,</t>
  </si>
  <si>
    <t xml:space="preserve"> В ТОМ ЧИСЛЕ   </t>
  </si>
  <si>
    <t>областной бюджет</t>
  </si>
  <si>
    <t xml:space="preserve">местный бюджет           </t>
  </si>
  <si>
    <t xml:space="preserve">Строительство объекта «Котельная №2 по ул. Отдыха в г. Нижние Серги», в т.ч. мероприятия по строительному контролю и авторскому надзору,                                                                           </t>
  </si>
  <si>
    <t>окончание строительства</t>
  </si>
  <si>
    <t xml:space="preserve"> (в том числе оплата за технологическое присоединение к электрическим сетям)                                                      в том числе  за счет:           </t>
  </si>
  <si>
    <t>(3807,17)</t>
  </si>
  <si>
    <t xml:space="preserve">Субсидия МУП «Энергоресурс»на проведение пусконаладочных работ на объекте «Котельная №2 по ул. Отдыха в г. Нижние Серги», в том числе </t>
  </si>
  <si>
    <t>местный бюджет</t>
  </si>
  <si>
    <t>Строительство объекта «Водопроводные наружные инженерные сети в  г. Нижние Серги» вт.ч. мероприятия по строительному контролю и авторскому надзору, в том числе за счет:</t>
  </si>
  <si>
    <t>Оплата по соглашению об изъятии недвижимости для муниципальных нужд. (Выкуп земельного участка для формирования строительной площадки для котельной №1 по ул. Уральская в г. Нижние Серги), в том числе за счет</t>
  </si>
  <si>
    <t xml:space="preserve"> Проектирование  объекта «Котельная №1 по ул. Уральская в г. Нижние Серги» с подводящими сетями, в том числе за счет:</t>
  </si>
  <si>
    <t xml:space="preserve"> Строительство объекта «Котельная №1 по ул. Уральская в г. Нижние Серги», в т.ч. мероприятия по технологическому присоединению к электрическим сетям, по строительному контролю и авторскому надзору, в том числе за счет</t>
  </si>
  <si>
    <t>Проектирование объекта "Напорные резервуары на сети холодного водоснабжения в г. Нижние Серги", в том числе за счет</t>
  </si>
  <si>
    <t>Строительство объекта "Резервуары  холодного водоснабжения в г. Нижние Серги", в том числе мероприятия  по технологическому присоединению к электрическим сетям, строительному контролю и авторскому надзору, в том числе за счет</t>
  </si>
  <si>
    <t>Областной бюджет</t>
  </si>
  <si>
    <t>Проектирование объекта "Котельная №5 по ул.Ленинав г. Нижние Серги"  в том числе за счет</t>
  </si>
  <si>
    <t xml:space="preserve"> Строительство объекта «Котельная №5 по ул. Ленина в г. Нижние Серги» с подводящими сетями, вт.ч. оплата за технологическое присоединение к электрическим сетям и мероприятия по строительному контролю и авторскому надзору, в том числе за счет</t>
  </si>
  <si>
    <t>Проектирование объекта "Котельная №6 по ул Федотова г. Нижние Серги"  в том числе за счет</t>
  </si>
  <si>
    <t xml:space="preserve"> Строительство объекта «Котельная №6 по ул. Федотова в г. Нижние Серги» с подводящими сетями, вт.ч. оплата за технологическое присоединение к электрическим сетям и мероприятия по строительному контролю и авторскому надзору, в том числе за счет</t>
  </si>
  <si>
    <t>Котельная №1 Проектирование новых магистральных тепловых сетей, в том числе за счет</t>
  </si>
  <si>
    <t xml:space="preserve">Модернизация магистральных тепловых сетей для котельной №1 по ул. Уральская, г. Нижние Серги, в том числе за счет </t>
  </si>
  <si>
    <t>Котельная №2 Прокладка новых внутриквартальных тепловых сетей, в том числе за счет</t>
  </si>
  <si>
    <t>Модернизация участков тепловых сетей в связи с исчерпанием эксплуатационного ресурса с использованием труб в заводской изоляции, в том числе за счет:</t>
  </si>
  <si>
    <t>Модернизация участка внутриквартальных тепловых сетей по ул.Титова, в направлении д. №№ 72, 74, 76, 78, 80 в том числе за счет:</t>
  </si>
  <si>
    <t>Модернизация участка внутриквартальных тепловых сетей по ул.Титова, в направлении д. №№ 72-64, 66, 68, 70 в том числе за счет:</t>
  </si>
  <si>
    <t>Модернизация участка внутриквартальных тепловых сетей по ул.Розы Люксембург,в направлении д. №№ 89 в том числе за счет:</t>
  </si>
  <si>
    <t>Модернизация участка внутриквартальных тепловых сетей по ул.Розы Люксембург,в направлении д. №№ 81, 83, 85, 87, ул. Гагарина, д №№ 9, 11 в том числе за счет:</t>
  </si>
  <si>
    <t>Модернизация участка внутриквартальных тепловых сетей по ул.Розы Люксембург,в направлении д. №№ 81-75, 77, 79, в том числе за счет:</t>
  </si>
  <si>
    <t>Модернизация участка внутриквартальных тепловых сетей по ул. Ленина,в направлении д. №№ 44-46, 48, 50, в том числе за счет:</t>
  </si>
  <si>
    <t>Модернизация участка внутриквартальных тепловых сетей по ул.Гагарина,в направлении д. №№ 10, 12, 13, 14, в том числе за счет:</t>
  </si>
  <si>
    <t>Модернизация участка внутриквартальных тепловых сетей по ул.Гагарина,в направлении д. №№ 6, 7, 8, в том числе за счет:</t>
  </si>
  <si>
    <t>Модернизация участка внутриквартальных тепловых сетей по ул.Гагарина,в направлении д. №№ 4, 5, в том числе за счет:</t>
  </si>
  <si>
    <t>Модернизация участка внутриквартальных тепловых сетей по ул.Гагарина, в направлении д. №№ 1, 2, 3, в том числе</t>
  </si>
  <si>
    <t>Выполнение  работ по переводу  МКД, теплоснабжение которых  предусматривается от новых котельных, с открытой системы ГВС на закрытую, в том числе за счет:</t>
  </si>
  <si>
    <t>Модернизация  сетей холодного водоснабжения  по ул. Ленина и ул.Бажукова,г. Нижние Серги в том числе за счет:</t>
  </si>
  <si>
    <t>Модернизация внутриквартальных трубопроводов холодного водоснабжения   по ул. Титова, г. Нижние Серги, в том числе за счет:</t>
  </si>
  <si>
    <t>Экспертиза  сметной документации  на  "Модернизация внутриквартального трубопровода холодного водоснабжения по ул. Отдыха, ул. Вокзальная, ул. Пристанционная в г. Нижние Серги", в том числе за счет</t>
  </si>
  <si>
    <t>Модернизация внутриквартальных тепловых сетей  и внутриквартального водопровода холодного водоснабжения  по ул. Отдыха, ул. Вокзальная, ул. Пристанционная в г. Нижние Серги, в том числе за счет</t>
  </si>
  <si>
    <t>Модернизация водовода диаметром 300 мм от насосной второго подъема до ул. Мира, в том числе за счет:</t>
  </si>
  <si>
    <t xml:space="preserve">Модернизация участков водопроводных  сетей в связи с исчерпанием эксплуатационного ресурса, в том числе за счет: </t>
  </si>
  <si>
    <t>Замена технологического оборудования, автоматизация насосной станции  (КНС-1), в том числе за счет:</t>
  </si>
  <si>
    <t>Замена технологического оборудования, автоматизация насосной станции  (КНС-2), в том числе за счет:</t>
  </si>
  <si>
    <t>Замена технологического оборудования, автоматизация насосной станции  (КНС-3), в том числе за счет:</t>
  </si>
  <si>
    <t>Проектирование объекта "Очистные сооружения г. Нижние Серги", в том числе за счет</t>
  </si>
  <si>
    <t xml:space="preserve">Строительство объекта «Очистные сооружения  в г. Нижние Серги», в т.ч. мероприятия по строительному контролю и авторскому надзору, в том числе за счет                                                                          </t>
  </si>
  <si>
    <t>Оплата экспертиз проектно-сметной документации, в том числе за счет</t>
  </si>
  <si>
    <t>Экспертиза сметной документации на  "Модернизация участков тепловых и водопроводных сетей" в том числе за счет</t>
  </si>
  <si>
    <t>Экспертиза сметной документации нв "Модернизации участков водопроводных сетей г. Нижние Серги, ул.Титова, ул. Федотова ул. Р. Люксембург", втом числе за счет</t>
  </si>
  <si>
    <t>Экспертиза  сметной документации  на  "Модернизация внутриквартальных тепловых сетей  по ул. Отдыха, ул. Вокзальная, ул. Пристанционная в г. Нижние Серги", в том числе за счет</t>
  </si>
  <si>
    <t>Определение гидравлических характеристик наружных тепловых сетей, присоединенных к  котельной №2 по ул. Отдыха в г. Нижние Серги, в том числе за счет</t>
  </si>
  <si>
    <t>Работы по проведению тепловых и гидравлических расчетов наружных водяных тепловых сетей, присоединенных к котеельной №2 по ул. Отдыха в г. Нижние Серги и разработка рекомендаций по оптимизации схемы тепловых сетей</t>
  </si>
  <si>
    <t>Расчеты дроссельных шайб оптимизированной схемы тепловых сетей, присоединенных к котельной №2 по ул. Отдыха г. Нижние Серги</t>
  </si>
  <si>
    <t>Проектирование объекта  "Придомовой газовый   котел для теплоснабжения многоквартирного дома  по ул. Пристанционная,  №6в том числеза счет</t>
  </si>
  <si>
    <t xml:space="preserve">Экспертиза ПСД для объекта  "Придомовой газовый   котел для теплоснабжения многоквартирного дома  по ул. Пристанционная,  №6 в том числе за счет </t>
  </si>
  <si>
    <t>Строительство объекта  "Придомовой газовый   котел для теплоснабжения многоквартирного дома  по ул. Пристанционная,  №6 в том числе за счет</t>
  </si>
  <si>
    <t>Проектирование объекта  "Придомовой газовый  котел для теплоснабжения многоквартирных домов по ул. Вокзальная № 10-14" в том числе за счет</t>
  </si>
  <si>
    <t xml:space="preserve">Экспертиза ПСД для  объекта  "Придомовой газовый  котел для теплоснабжения многоквартирных по ул. Вокзальная № 10-14" в том числе за счет </t>
  </si>
  <si>
    <t>Строительство  объекта  "Придомовой газовый  котел для теплоснабжения многоквартирных по ул. Вокзальная № 10-14" в том числе за счет</t>
  </si>
  <si>
    <t xml:space="preserve">Строительство обекта "Газоснабжение жилых домов  ПГК «Маяк» в г. Нижние Серги"в том числе мероприятия по строительному контролю и авторскому надзору в том числе за счет </t>
  </si>
  <si>
    <t>Оплата договоров на техобслуживание и аварийное прикрытие газопроводов ПГК "Маяк" в том числе за счет</t>
  </si>
  <si>
    <t xml:space="preserve">Оформление техпланов для газопроводов ПГК "Маяк", в том числе за счет </t>
  </si>
  <si>
    <t xml:space="preserve"> Оценка рыночной стоимости месячной арендной платы за пользованием  сети газопроводов высокого и низкого давления с установкой ГРП-3 ШРП для газоснабжения жилых домов  ПГК «Маяк» в г. Нижние Серги в том числе за счет</t>
  </si>
  <si>
    <t>Корректировка схемы теплоснабжения Нижнесергинского городского поселения, в том числе за счет</t>
  </si>
  <si>
    <t>Оплата за технологическое присоединение котельной №1 к газовым сетям, в том числе за счет</t>
  </si>
  <si>
    <t>Модернизация блока насосов очистных сооружений, в том числе приобретение насоса, в том числе за счет</t>
  </si>
  <si>
    <t>Модернизация насосной станции первого подъема, в том числе приобретение насоса ( спроводом для погружных насосов), в том числе за счет</t>
  </si>
  <si>
    <t>Модернизация КНС-1 и КНС-2, в том числе приобретение обратных чугунных шаровых клапанов и стальных фланцев, в том числе за счет</t>
  </si>
  <si>
    <t>Выполнение работ  по модернизация внутриквартального  трубопровода холодного водоснабжения по ул. Бажукова и  ул. Федотова в г. Нижние Серги, втом числе за счет</t>
  </si>
  <si>
    <t>Выполнение рабочего проекта по  модернизации внутриквартальных тепловых сетей в г. Нижние Серги по ул. Отдыха, ул. Вокзальная, ул. Пристанционная, в том числе за счет</t>
  </si>
  <si>
    <t>Модернизация внутриквартальных тепловых сетей в г. Нижние Серги по ул. Отдыха, ул. Вокзальная, ул. Пристанционная, в том числе за счет</t>
  </si>
  <si>
    <t>Выполнение рабочего проекта по модернизации внутриквартального трубопровода холодного водоснабжения в г. Нижние Серги по ул. Отдыха, ул. Вокзальная, ул. Пристанционная, в том числе за счет</t>
  </si>
  <si>
    <t>Модернизация внутриквартального трубопровода холодного водоснабжения   по ул. Отдыха, ул. Вокзальная, ул. Пристанционная в г. Нижние Серги, в том числе за счет</t>
  </si>
  <si>
    <t>Выполнение мероприятий по снижению потерь тепловой энергии при транспортировке, в том числе приобретение теплоизоляционных материалов, в том числе за счет:</t>
  </si>
  <si>
    <t>Составление исполнительной схемы системы холодного водоснабжения г. Нижние Серги, в том числе за счет</t>
  </si>
  <si>
    <t>Проведение гидравлических расчетов существующей системы холодного водоснабжения г. Нижние Серги, в том числе за счет</t>
  </si>
  <si>
    <t>Определение гидравлических характеристик системы холодного водоснабжения г. Нижние Серги с учетом мероприятий по модернизации системы холодного водоснабжения, в том числе за счет</t>
  </si>
  <si>
    <t>Модернизация трубопровода холодного водоснабжения по ул. Розы Люксембург, в том числе приобретение полиэтиленовых труб и необходимых соединений, в том числе за счет</t>
  </si>
  <si>
    <t>Модернизация трубопровода холодного водоснабжения, в том числе приобретение необходимых материалов, в том числе за счет</t>
  </si>
  <si>
    <t>Гидравлический расчет тепловых сетей Нижнесергинского городского поселения,в том числе за счет</t>
  </si>
  <si>
    <t>Мероприятия по обеспечению теплоснабжения Нижнесергинского городского поселения, в том числе за счет</t>
  </si>
  <si>
    <t>Мероприятия по технологическому присоединению газопроводов ПГК "Маяк" к газовым сетям, в том числе за счет</t>
  </si>
  <si>
    <t>к муниципальной программе "Энергосбережениеи повышение энергетической эффективности Нижнесергинского городского поселения до 2020 года"                                                     Утверждено постановлением Главы Нижнесергинского городского поселения от 14.08.2015 №282 с изм от 26.10.2015 №386, от 17.12.2015 №477, от 29.01.2016 № 33, от 02.06.2016 № 219, от 16.08.2016 № 389 от 03.10.2016 №468, от 02.11.2016 № 529, от 09.11.2016 № 546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</si>
</sst>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2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3" fillId="0" borderId="4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2" fontId="3" fillId="0" borderId="5" xfId="0" applyNumberFormat="1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3" fillId="0" borderId="9" xfId="0" applyNumberFormat="1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2" fillId="0" borderId="11" xfId="0" applyFont="1" applyBorder="1" applyAlignment="1">
      <alignment wrapText="1"/>
    </xf>
    <xf numFmtId="2" fontId="3" fillId="0" borderId="12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2" fontId="3" fillId="0" borderId="7" xfId="0" applyNumberFormat="1" applyFont="1" applyBorder="1" applyAlignment="1">
      <alignment horizontal="right" wrapText="1"/>
    </xf>
    <xf numFmtId="2" fontId="3" fillId="0" borderId="4" xfId="0" applyNumberFormat="1" applyFont="1" applyBorder="1" applyAlignment="1">
      <alignment horizontal="right" wrapText="1"/>
    </xf>
    <xf numFmtId="0" fontId="2" fillId="0" borderId="13" xfId="0" applyFont="1" applyBorder="1" applyAlignment="1">
      <alignment vertical="center" wrapText="1"/>
    </xf>
    <xf numFmtId="2" fontId="3" fillId="0" borderId="14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2" fontId="3" fillId="0" borderId="4" xfId="0" applyNumberFormat="1" applyFont="1" applyBorder="1" applyAlignment="1" applyProtection="1">
      <alignment vertical="center" wrapText="1"/>
      <protection locked="0"/>
    </xf>
    <xf numFmtId="2" fontId="3" fillId="0" borderId="9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9" xfId="0" applyBorder="1" applyAlignment="1">
      <alignment wrapText="1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2" fontId="3" fillId="0" borderId="0" xfId="0" applyNumberFormat="1" applyFont="1" applyBorder="1" applyAlignment="1">
      <alignment vertical="center" wrapText="1"/>
    </xf>
    <xf numFmtId="2" fontId="0" fillId="0" borderId="9" xfId="0" applyNumberFormat="1" applyBorder="1" applyAlignment="1">
      <alignment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right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2" fontId="4" fillId="0" borderId="9" xfId="0" applyNumberFormat="1" applyFont="1" applyBorder="1" applyAlignment="1">
      <alignment/>
    </xf>
    <xf numFmtId="0" fontId="2" fillId="0" borderId="17" xfId="0" applyFont="1" applyFill="1" applyBorder="1" applyAlignment="1">
      <alignment horizontal="right" vertical="center" wrapText="1"/>
    </xf>
    <xf numFmtId="2" fontId="4" fillId="0" borderId="17" xfId="0" applyNumberFormat="1" applyFont="1" applyBorder="1" applyAlignment="1">
      <alignment/>
    </xf>
    <xf numFmtId="0" fontId="5" fillId="0" borderId="9" xfId="0" applyFont="1" applyBorder="1" applyAlignment="1">
      <alignment wrapText="1"/>
    </xf>
    <xf numFmtId="2" fontId="3" fillId="0" borderId="9" xfId="0" applyNumberFormat="1" applyFont="1" applyFill="1" applyBorder="1" applyAlignment="1">
      <alignment wrapText="1"/>
    </xf>
    <xf numFmtId="0" fontId="4" fillId="0" borderId="9" xfId="0" applyFont="1" applyBorder="1" applyAlignment="1">
      <alignment/>
    </xf>
    <xf numFmtId="0" fontId="5" fillId="0" borderId="9" xfId="0" applyFont="1" applyBorder="1" applyAlignment="1">
      <alignment/>
    </xf>
    <xf numFmtId="2" fontId="3" fillId="0" borderId="9" xfId="0" applyNumberFormat="1" applyFont="1" applyFill="1" applyBorder="1" applyAlignment="1">
      <alignment vertical="center" wrapText="1"/>
    </xf>
    <xf numFmtId="0" fontId="2" fillId="0" borderId="9" xfId="17" applyFont="1" applyBorder="1" applyAlignment="1">
      <alignment vertical="center" wrapText="1"/>
      <protection/>
    </xf>
    <xf numFmtId="2" fontId="2" fillId="0" borderId="9" xfId="17" applyNumberFormat="1" applyFont="1" applyBorder="1" applyAlignment="1">
      <alignment horizontal="justify" vertical="center" wrapText="1"/>
      <protection/>
    </xf>
    <xf numFmtId="0" fontId="0" fillId="0" borderId="17" xfId="0" applyBorder="1" applyAlignment="1">
      <alignment/>
    </xf>
    <xf numFmtId="0" fontId="2" fillId="0" borderId="9" xfId="17" applyFont="1" applyBorder="1" applyAlignment="1">
      <alignment horizontal="right" vertical="center" wrapTex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right"/>
    </xf>
    <xf numFmtId="2" fontId="0" fillId="0" borderId="9" xfId="0" applyNumberFormat="1" applyBorder="1" applyAlignment="1">
      <alignment horizontal="right"/>
    </xf>
    <xf numFmtId="0" fontId="0" fillId="0" borderId="9" xfId="0" applyBorder="1" applyAlignment="1">
      <alignment horizontal="right"/>
    </xf>
    <xf numFmtId="2" fontId="0" fillId="0" borderId="9" xfId="0" applyNumberFormat="1" applyFill="1" applyBorder="1" applyAlignment="1">
      <alignment/>
    </xf>
    <xf numFmtId="0" fontId="3" fillId="0" borderId="9" xfId="0" applyFont="1" applyBorder="1" applyAlignment="1">
      <alignment wrapText="1"/>
    </xf>
    <xf numFmtId="0" fontId="2" fillId="0" borderId="9" xfId="17" applyFont="1" applyFill="1" applyBorder="1" applyAlignment="1">
      <alignment horizontal="left" vertical="center" wrapText="1"/>
      <protection/>
    </xf>
    <xf numFmtId="0" fontId="0" fillId="0" borderId="9" xfId="0" applyBorder="1" applyAlignment="1">
      <alignment horizontal="left" wrapText="1"/>
    </xf>
    <xf numFmtId="2" fontId="2" fillId="0" borderId="9" xfId="17" applyNumberFormat="1" applyFont="1" applyBorder="1" applyAlignment="1">
      <alignment horizontal="left" vertical="center" wrapText="1"/>
      <protection/>
    </xf>
    <xf numFmtId="2" fontId="2" fillId="0" borderId="9" xfId="17" applyNumberFormat="1" applyFont="1" applyFill="1" applyBorder="1" applyAlignment="1">
      <alignment horizontal="left" vertical="center" wrapText="1"/>
      <protection/>
    </xf>
    <xf numFmtId="0" fontId="2" fillId="0" borderId="9" xfId="17" applyFont="1" applyFill="1" applyBorder="1" applyAlignment="1">
      <alignment vertical="center" wrapText="1"/>
      <protection/>
    </xf>
    <xf numFmtId="0" fontId="5" fillId="0" borderId="18" xfId="0" applyFont="1" applyFill="1" applyBorder="1" applyAlignment="1">
      <alignment horizontal="left" wrapText="1"/>
    </xf>
    <xf numFmtId="0" fontId="5" fillId="0" borderId="9" xfId="0" applyFont="1" applyBorder="1" applyAlignment="1">
      <alignment horizontal="right"/>
    </xf>
    <xf numFmtId="0" fontId="5" fillId="0" borderId="9" xfId="0" applyFont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2" fontId="5" fillId="0" borderId="9" xfId="0" applyNumberFormat="1" applyFont="1" applyBorder="1" applyAlignment="1">
      <alignment/>
    </xf>
    <xf numFmtId="0" fontId="5" fillId="0" borderId="9" xfId="0" applyFont="1" applyFill="1" applyBorder="1" applyAlignment="1">
      <alignment wrapText="1"/>
    </xf>
    <xf numFmtId="0" fontId="0" fillId="0" borderId="9" xfId="0" applyFill="1" applyBorder="1" applyAlignment="1">
      <alignment wrapText="1"/>
    </xf>
    <xf numFmtId="2" fontId="5" fillId="0" borderId="9" xfId="0" applyNumberFormat="1" applyFont="1" applyFill="1" applyBorder="1" applyAlignment="1">
      <alignment/>
    </xf>
    <xf numFmtId="2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right"/>
    </xf>
    <xf numFmtId="0" fontId="0" fillId="0" borderId="9" xfId="0" applyBorder="1" applyAlignment="1">
      <alignment wrapText="1"/>
    </xf>
    <xf numFmtId="0" fontId="0" fillId="0" borderId="9" xfId="0" applyFill="1" applyBorder="1" applyAlignment="1">
      <alignment horizontal="right"/>
    </xf>
    <xf numFmtId="0" fontId="0" fillId="0" borderId="9" xfId="0" applyFill="1" applyBorder="1" applyAlignment="1">
      <alignment wrapText="1"/>
    </xf>
    <xf numFmtId="2" fontId="0" fillId="0" borderId="0" xfId="0" applyNumberFormat="1" applyAlignment="1">
      <alignment/>
    </xf>
    <xf numFmtId="2" fontId="3" fillId="0" borderId="1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wrapText="1"/>
    </xf>
    <xf numFmtId="0" fontId="1" fillId="0" borderId="0" xfId="0" applyFont="1" applyAlignment="1">
      <alignment horizontal="center" vertical="center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1"/>
  <sheetViews>
    <sheetView tabSelected="1" view="pageBreakPreview" zoomScaleSheetLayoutView="100" workbookViewId="0" topLeftCell="A189">
      <selection activeCell="G42" sqref="G42:G46"/>
    </sheetView>
  </sheetViews>
  <sheetFormatPr defaultColWidth="9.00390625" defaultRowHeight="12.75"/>
  <cols>
    <col min="1" max="1" width="6.125" style="0" customWidth="1"/>
    <col min="2" max="2" width="45.875" style="0" customWidth="1"/>
  </cols>
  <sheetData>
    <row r="1" spans="7:10" ht="12.75">
      <c r="G1" s="101" t="s">
        <v>0</v>
      </c>
      <c r="H1" s="101"/>
      <c r="I1" s="101"/>
      <c r="J1" s="101"/>
    </row>
    <row r="2" spans="7:10" ht="143.25" customHeight="1">
      <c r="G2" s="102" t="s">
        <v>103</v>
      </c>
      <c r="H2" s="102"/>
      <c r="I2" s="102"/>
      <c r="J2" s="102"/>
    </row>
    <row r="3" spans="1:10" ht="15.75">
      <c r="A3" s="103" t="s">
        <v>1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5.75">
      <c r="A4" s="103" t="s">
        <v>2</v>
      </c>
      <c r="B4" s="103"/>
      <c r="C4" s="103"/>
      <c r="D4" s="103"/>
      <c r="E4" s="103"/>
      <c r="F4" s="103"/>
      <c r="G4" s="103"/>
      <c r="H4" s="103"/>
      <c r="I4" s="103"/>
      <c r="J4" s="103"/>
    </row>
    <row r="5" spans="1:10" ht="16.5" thickBot="1">
      <c r="A5" s="94" t="s">
        <v>3</v>
      </c>
      <c r="B5" s="94"/>
      <c r="C5" s="94"/>
      <c r="D5" s="94"/>
      <c r="E5" s="94"/>
      <c r="F5" s="94"/>
      <c r="G5" s="94"/>
      <c r="H5" s="94"/>
      <c r="I5" s="94"/>
      <c r="J5" s="94"/>
    </row>
    <row r="6" spans="1:10" ht="15.75">
      <c r="A6" s="1" t="s">
        <v>4</v>
      </c>
      <c r="B6" s="2" t="s">
        <v>5</v>
      </c>
      <c r="C6" s="95" t="s">
        <v>6</v>
      </c>
      <c r="D6" s="96"/>
      <c r="E6" s="96"/>
      <c r="F6" s="96"/>
      <c r="G6" s="96"/>
      <c r="H6" s="96"/>
      <c r="I6" s="97"/>
      <c r="J6" s="91" t="s">
        <v>7</v>
      </c>
    </row>
    <row r="7" spans="1:10" ht="32.25" thickBot="1">
      <c r="A7" s="3" t="s">
        <v>8</v>
      </c>
      <c r="B7" s="5" t="s">
        <v>9</v>
      </c>
      <c r="C7" s="98" t="s">
        <v>10</v>
      </c>
      <c r="D7" s="99"/>
      <c r="E7" s="99"/>
      <c r="F7" s="99"/>
      <c r="G7" s="99"/>
      <c r="H7" s="99"/>
      <c r="I7" s="100"/>
      <c r="J7" s="92"/>
    </row>
    <row r="8" spans="1:10" ht="16.5" thickBot="1">
      <c r="A8" s="7"/>
      <c r="B8" s="4" t="s">
        <v>11</v>
      </c>
      <c r="C8" s="4" t="s">
        <v>12</v>
      </c>
      <c r="D8" s="4" t="s">
        <v>13</v>
      </c>
      <c r="E8" s="4" t="s">
        <v>14</v>
      </c>
      <c r="F8" s="4" t="s">
        <v>15</v>
      </c>
      <c r="G8" s="4" t="s">
        <v>16</v>
      </c>
      <c r="H8" s="4" t="s">
        <v>17</v>
      </c>
      <c r="I8" s="4" t="s">
        <v>18</v>
      </c>
      <c r="J8" s="93"/>
    </row>
    <row r="9" spans="1:10" ht="16.5" thickBot="1">
      <c r="A9" s="8">
        <v>1</v>
      </c>
      <c r="B9" s="4">
        <v>2</v>
      </c>
      <c r="C9" s="4">
        <v>3</v>
      </c>
      <c r="D9" s="4">
        <v>5</v>
      </c>
      <c r="E9" s="4">
        <v>6</v>
      </c>
      <c r="F9" s="4">
        <v>7</v>
      </c>
      <c r="G9" s="4">
        <v>8</v>
      </c>
      <c r="H9" s="4">
        <v>9</v>
      </c>
      <c r="I9" s="4">
        <v>10</v>
      </c>
      <c r="J9" s="4">
        <v>11</v>
      </c>
    </row>
    <row r="10" spans="1:10" ht="16.5" thickBot="1">
      <c r="A10" s="91">
        <v>1</v>
      </c>
      <c r="B10" s="9" t="s">
        <v>19</v>
      </c>
      <c r="C10" s="88">
        <f>C13+C14</f>
        <v>825257.5065000001</v>
      </c>
      <c r="D10" s="88">
        <f aca="true" t="shared" si="0" ref="D10:I10">D13+D14</f>
        <v>131330.4025</v>
      </c>
      <c r="E10" s="88">
        <f t="shared" si="0"/>
        <v>136648.38</v>
      </c>
      <c r="F10" s="88">
        <f t="shared" si="0"/>
        <v>107278.72399999999</v>
      </c>
      <c r="G10" s="88">
        <f t="shared" si="0"/>
        <v>35000</v>
      </c>
      <c r="H10" s="88">
        <f t="shared" si="0"/>
        <v>225000</v>
      </c>
      <c r="I10" s="88">
        <f t="shared" si="0"/>
        <v>190000</v>
      </c>
      <c r="J10" s="10"/>
    </row>
    <row r="11" spans="1:10" ht="16.5" thickBot="1">
      <c r="A11" s="92"/>
      <c r="B11" s="9" t="s">
        <v>20</v>
      </c>
      <c r="C11" s="89"/>
      <c r="D11" s="89"/>
      <c r="E11" s="89"/>
      <c r="F11" s="89"/>
      <c r="G11" s="89"/>
      <c r="H11" s="89"/>
      <c r="I11" s="89"/>
      <c r="J11" s="10">
        <f>SUM(D10:I12)</f>
        <v>825257.5064999999</v>
      </c>
    </row>
    <row r="12" spans="1:10" ht="16.5" thickBot="1">
      <c r="A12" s="93"/>
      <c r="B12" s="11" t="s">
        <v>21</v>
      </c>
      <c r="C12" s="90"/>
      <c r="D12" s="90"/>
      <c r="E12" s="90"/>
      <c r="F12" s="90"/>
      <c r="G12" s="90"/>
      <c r="H12" s="90"/>
      <c r="I12" s="90"/>
      <c r="J12" s="10"/>
    </row>
    <row r="13" spans="1:10" ht="16.5" thickBot="1">
      <c r="A13" s="8"/>
      <c r="B13" s="11" t="s">
        <v>22</v>
      </c>
      <c r="C13" s="12">
        <f>C18+C23+C30+C35+C40+C45+C50+C53+C56+C59+C62+C65+C68+C71+C74+C77+C80+C83+C86+C91+C94+C97+C102+C105+C108+C112+C115+C118+C123+C152+C177+C182</f>
        <v>737225.5143800001</v>
      </c>
      <c r="D13" s="12">
        <f>D18+D23+D30+D35+D40+D45+D50+D53+D56+D59+D62+D65+D68+D71+D74+D77+D80+D83+D86+D91+D94+D97+D102+D105+D108+D112+D115+D118+D123</f>
        <v>120279.60699999999</v>
      </c>
      <c r="E13" s="12">
        <f>E18+E23+E30+E35+E40+E45+E50+E53+E56+E59+E62+E65+E68+E71+E74+E77+E80+E83+E86+E91+E94+E97+E102+E105+E108+E112+E115+E118+E123+E152+E177+E182</f>
        <v>119978.18</v>
      </c>
      <c r="F13" s="12">
        <f>F18+F23+F30+F35+F40+F45+F50+F53+F56+F59+F62+F65+F68+F71+F74+F77+F80+F83+F86+F91+F94+F97+F102+F105+F108+F112+F115+F118+F123</f>
        <v>75017.72738</v>
      </c>
      <c r="G13" s="12">
        <f>G18+G23+G30+G35+G40+G45+G50+G53+G56+H59+G62+G65+G68+G71+G74+G77+G80+G83+G86+G91+G94+G97+G102+G105+G108+G112+G115+G118+G123</f>
        <v>29100</v>
      </c>
      <c r="H13" s="12">
        <f>H18+H23+H30+H35+H40+H45+H50+H53+H56+I59+H62+H65+H68+H71+H74+H77+H80+H83+H86+H91+H94+H97+H102+H105+H108+H112+H115+H118+H123</f>
        <v>213400</v>
      </c>
      <c r="I13" s="12">
        <f>I18+I23+I30+I35+I40+I45+I50+I53+I56+J59+I62+I65+I68+I71+I74+I77+I80+I83+I86+I91+I94+I97+I102+I105+I108+I112+I115+I118+I123</f>
        <v>179450</v>
      </c>
      <c r="J13" s="10">
        <f>SUM(D13:I13)</f>
        <v>737225.51438</v>
      </c>
    </row>
    <row r="14" spans="1:10" ht="16.5" thickBot="1">
      <c r="A14" s="8"/>
      <c r="B14" s="11" t="s">
        <v>23</v>
      </c>
      <c r="C14" s="12">
        <f>C19+C21+C24+C26+C28+C31+C33+C36+C38+C41+C43+C46+C48+C51+C54+C57+C60+C63+C66+C69+C72+C75+C78+C81+C84+C87+C92+C95+C98+C100+C103+C106+C109+C113+C116+C119+C121+C124+C126+C128+C130+C132+C134+C136+C138+C140+C142+C144+C146+C148+C150+C153+C155+C157+C159+C161+C163+C165+C167+C169+C171+C173+C175+C178+C180+C183+C185+C187+C189+C191+C193+C195+F197+F199+F201</f>
        <v>88031.99212000001</v>
      </c>
      <c r="D14" s="12">
        <f>D19+D21+D24+D26+D28+D31+D33+D36+D38+D41+D43+D46+D48+D51+D54+D57+D63+D66+D69+D72+D75+D78+D81+D84+D87+D92+D95+D98+D100+D103+D106+D109+D113+D116+D119+D121+D124+D126+D128+D130+D134+D136+D138</f>
        <v>11050.795499999998</v>
      </c>
      <c r="E14" s="12">
        <f>E19+E21+E24+E26+E28+E31+E33+E36+E38+E41+E43+E46+E48+E51+E54+E57+E63+E66+E69+E72+E75+E78+E81+E84+E87+E92+E95+E98+E100+E103+E106+E109+E113+E116+E119+E121+E124+E126+E128+E130+E132+E134+E136+E138+E60+E140+E142+E144+E146+E148+E150+E153+E155+E157+E159+E161+E163+E165+E167+E169+E171+E173+E175+E178+E180+E183+E185+E187+E189+E191+E193+E195</f>
        <v>16670.199999999997</v>
      </c>
      <c r="F14" s="12">
        <f>F19+F21+F24+F26+F28+F31+F33+F36+F38+F41+F43+F46+F48+F51+F54+F57+F60+F63+F66+F69+F72+F75+F78+F81+F84+F87+F92+F95+F98+F100+F103+F106+F109+F113+F116+F119+F121+F124+F126+F130+F134+F136+F138+F140+F142+F144+F146+F148+F150+F153+F155+F157+F159+F161+F161+F163+F165+F167+F169+F171+F173+F175+F178+F180+F183+F185+F187+F189+F191+F193+F195+F197+F199+F201</f>
        <v>32260.996619999998</v>
      </c>
      <c r="G14" s="12">
        <f>G19+G21+G24+G26+G28+G31+G33+G36+G38+G41+G43+G46+G48+G51+G54+G57+G63+G66+G69+G72+G75+G78+G81+G84+G87+G92+G95+G98+G100+G103+G106+G109+G113+G116+G119+G121+G124+G126+G130+G134+G136+G138</f>
        <v>5900</v>
      </c>
      <c r="H14" s="12">
        <f>H19+H21+H24+H26+H28+H31+H33+H36+H38+H41+H43+H46+H48+H51+H54+H57+H63+H66+H69+H72+H75+H78+H81+H84+H87+H92+H95+H98+H100+H103+H106+H109+H113+H116+H119+H121+H124+H126+H130+H134+H136+H138</f>
        <v>11600</v>
      </c>
      <c r="I14" s="12">
        <f>I19+I21+I24+I26+I28+I31+I33+I36+I38+I41+I43+I46+I48+I51+I54+I57+I63+I66+I69+I72+I75+I78+I81+I84+I87+I92+I95+I98+I100+I103+I106+I109+I113+I116+I119+I121+I124+I126+I130+I134+I136+I138</f>
        <v>10550</v>
      </c>
      <c r="J14" s="10">
        <f>SUM(D14:I14)</f>
        <v>88031.99212</v>
      </c>
    </row>
    <row r="15" spans="1:10" ht="16.5" thickBot="1">
      <c r="A15" s="8"/>
      <c r="B15" s="13"/>
      <c r="C15" s="12"/>
      <c r="D15" s="12"/>
      <c r="E15" s="12"/>
      <c r="F15" s="12"/>
      <c r="G15" s="12"/>
      <c r="H15" s="12"/>
      <c r="I15" s="12"/>
      <c r="J15" s="10"/>
    </row>
    <row r="16" spans="1:10" ht="63.75" thickBot="1">
      <c r="A16" s="14">
        <v>2</v>
      </c>
      <c r="B16" s="15" t="s">
        <v>24</v>
      </c>
      <c r="C16" s="16">
        <v>10658.20956</v>
      </c>
      <c r="D16" s="16">
        <v>10658.20956</v>
      </c>
      <c r="E16" s="17"/>
      <c r="F16" s="17"/>
      <c r="G16" s="17"/>
      <c r="H16" s="17"/>
      <c r="I16" s="17"/>
      <c r="J16" s="10" t="s">
        <v>25</v>
      </c>
    </row>
    <row r="17" spans="1:10" ht="48" thickBot="1">
      <c r="A17" s="18"/>
      <c r="B17" s="19" t="s">
        <v>26</v>
      </c>
      <c r="C17" s="20" t="s">
        <v>27</v>
      </c>
      <c r="D17" s="20" t="s">
        <v>27</v>
      </c>
      <c r="E17" s="21"/>
      <c r="F17" s="21"/>
      <c r="G17" s="21"/>
      <c r="H17" s="21"/>
      <c r="I17" s="21"/>
      <c r="J17" s="10"/>
    </row>
    <row r="18" spans="1:10" ht="16.5" thickBot="1">
      <c r="A18" s="8"/>
      <c r="B18" s="22" t="s">
        <v>22</v>
      </c>
      <c r="C18" s="12">
        <v>9902.7954</v>
      </c>
      <c r="D18" s="12">
        <v>9902.7954</v>
      </c>
      <c r="E18" s="23"/>
      <c r="F18" s="23"/>
      <c r="G18" s="23"/>
      <c r="H18" s="23"/>
      <c r="I18" s="23"/>
      <c r="J18" s="10"/>
    </row>
    <row r="19" spans="1:10" ht="16.5" thickBot="1">
      <c r="A19" s="8"/>
      <c r="B19" s="22" t="s">
        <v>23</v>
      </c>
      <c r="C19" s="12">
        <v>755.4153</v>
      </c>
      <c r="D19" s="12">
        <v>755.4153</v>
      </c>
      <c r="E19" s="23"/>
      <c r="F19" s="23"/>
      <c r="G19" s="23"/>
      <c r="H19" s="23"/>
      <c r="I19" s="23"/>
      <c r="J19" s="10"/>
    </row>
    <row r="20" spans="1:10" ht="63.75" thickBot="1">
      <c r="A20" s="8">
        <v>3</v>
      </c>
      <c r="B20" s="24" t="s">
        <v>28</v>
      </c>
      <c r="C20" s="25">
        <v>1163.9</v>
      </c>
      <c r="D20" s="25">
        <v>1163.9</v>
      </c>
      <c r="E20" s="12"/>
      <c r="F20" s="12"/>
      <c r="G20" s="12"/>
      <c r="H20" s="12"/>
      <c r="I20" s="12"/>
      <c r="J20" s="10"/>
    </row>
    <row r="21" spans="1:10" ht="16.5" thickBot="1">
      <c r="A21" s="8"/>
      <c r="B21" s="26" t="s">
        <v>29</v>
      </c>
      <c r="C21" s="27">
        <v>1163.9</v>
      </c>
      <c r="D21" s="28">
        <v>1163.9</v>
      </c>
      <c r="E21" s="12"/>
      <c r="F21" s="12"/>
      <c r="G21" s="12"/>
      <c r="H21" s="12"/>
      <c r="I21" s="12"/>
      <c r="J21" s="10"/>
    </row>
    <row r="22" spans="1:10" ht="79.5" thickBot="1">
      <c r="A22" s="8">
        <v>4</v>
      </c>
      <c r="B22" s="11" t="s">
        <v>30</v>
      </c>
      <c r="C22" s="12">
        <v>4453.69436</v>
      </c>
      <c r="D22" s="12">
        <v>4453.69436</v>
      </c>
      <c r="E22" s="23"/>
      <c r="F22" s="23"/>
      <c r="G22" s="23"/>
      <c r="H22" s="23"/>
      <c r="I22" s="23"/>
      <c r="J22" s="10" t="s">
        <v>25</v>
      </c>
    </row>
    <row r="23" spans="1:10" ht="16.5" thickBot="1">
      <c r="A23" s="8"/>
      <c r="B23" s="22" t="s">
        <v>22</v>
      </c>
      <c r="C23" s="12">
        <v>3994.4116</v>
      </c>
      <c r="D23" s="12">
        <v>3994.4116</v>
      </c>
      <c r="E23" s="23"/>
      <c r="F23" s="23"/>
      <c r="G23" s="23"/>
      <c r="H23" s="23"/>
      <c r="I23" s="23"/>
      <c r="J23" s="10"/>
    </row>
    <row r="24" spans="1:10" ht="16.5" thickBot="1">
      <c r="A24" s="8"/>
      <c r="B24" s="22" t="s">
        <v>23</v>
      </c>
      <c r="C24" s="12">
        <v>459.2802</v>
      </c>
      <c r="D24" s="12">
        <v>459.2802</v>
      </c>
      <c r="E24" s="23"/>
      <c r="F24" s="23"/>
      <c r="G24" s="23"/>
      <c r="H24" s="23"/>
      <c r="I24" s="23"/>
      <c r="J24" s="10"/>
    </row>
    <row r="25" spans="1:10" ht="95.25" thickBot="1">
      <c r="A25" s="8">
        <v>5</v>
      </c>
      <c r="B25" s="29" t="s">
        <v>31</v>
      </c>
      <c r="C25" s="30">
        <v>1082</v>
      </c>
      <c r="D25" s="30">
        <v>1082</v>
      </c>
      <c r="E25" s="23"/>
      <c r="F25" s="23"/>
      <c r="G25" s="23"/>
      <c r="H25" s="23"/>
      <c r="I25" s="23"/>
      <c r="J25" s="10"/>
    </row>
    <row r="26" spans="1:10" ht="16.5" thickBot="1">
      <c r="A26" s="8"/>
      <c r="B26" s="31" t="s">
        <v>23</v>
      </c>
      <c r="C26" s="30">
        <v>1082</v>
      </c>
      <c r="D26" s="30">
        <v>1082</v>
      </c>
      <c r="E26" s="23"/>
      <c r="F26" s="23"/>
      <c r="G26" s="23"/>
      <c r="H26" s="23"/>
      <c r="I26" s="23"/>
      <c r="J26" s="10"/>
    </row>
    <row r="27" spans="1:10" ht="48" thickBot="1">
      <c r="A27" s="8">
        <v>6</v>
      </c>
      <c r="B27" s="11" t="s">
        <v>32</v>
      </c>
      <c r="C27" s="12">
        <f>SUM(D27:I27)</f>
        <v>5000</v>
      </c>
      <c r="D27" s="12">
        <v>5000</v>
      </c>
      <c r="E27" s="32"/>
      <c r="F27" s="12"/>
      <c r="G27" s="12"/>
      <c r="H27" s="12"/>
      <c r="I27" s="12"/>
      <c r="J27" s="10"/>
    </row>
    <row r="28" spans="1:10" ht="16.5" thickBot="1">
      <c r="A28" s="8"/>
      <c r="B28" s="22" t="s">
        <v>23</v>
      </c>
      <c r="C28" s="12">
        <f>SUM(D28:I28)</f>
        <v>5000</v>
      </c>
      <c r="D28" s="12">
        <v>5000</v>
      </c>
      <c r="E28" s="12"/>
      <c r="F28" s="12"/>
      <c r="G28" s="12"/>
      <c r="H28" s="12"/>
      <c r="I28" s="12"/>
      <c r="J28" s="10"/>
    </row>
    <row r="29" spans="1:10" ht="95.25" thickBot="1">
      <c r="A29" s="8">
        <v>7</v>
      </c>
      <c r="B29" s="11" t="s">
        <v>33</v>
      </c>
      <c r="C29" s="12">
        <f>D29+E29</f>
        <v>196731.81</v>
      </c>
      <c r="D29" s="12">
        <f>D30+D31</f>
        <v>108878.2</v>
      </c>
      <c r="E29" s="12">
        <v>87853.61</v>
      </c>
      <c r="F29" s="12">
        <v>8628.33</v>
      </c>
      <c r="G29" s="12"/>
      <c r="H29" s="12"/>
      <c r="I29" s="12"/>
      <c r="J29" s="10"/>
    </row>
    <row r="30" spans="1:10" ht="16.5" thickBot="1">
      <c r="A30" s="8"/>
      <c r="B30" s="13" t="s">
        <v>22</v>
      </c>
      <c r="C30" s="16">
        <f>SUM(D30:I30)</f>
        <v>199008.86000000002</v>
      </c>
      <c r="D30" s="16">
        <v>106382.4</v>
      </c>
      <c r="E30" s="16">
        <v>84256.98</v>
      </c>
      <c r="F30" s="12">
        <v>8369.48</v>
      </c>
      <c r="G30" s="12"/>
      <c r="H30" s="12"/>
      <c r="I30" s="12"/>
      <c r="J30" s="10"/>
    </row>
    <row r="31" spans="1:10" ht="16.5" thickBot="1">
      <c r="A31" s="6"/>
      <c r="B31" s="31" t="s">
        <v>23</v>
      </c>
      <c r="C31" s="33">
        <f>SUM(D31:I31)</f>
        <v>6351.290000000001</v>
      </c>
      <c r="D31" s="33">
        <v>2495.8</v>
      </c>
      <c r="E31" s="33">
        <v>3596.64</v>
      </c>
      <c r="F31" s="12">
        <v>258.85</v>
      </c>
      <c r="G31" s="12"/>
      <c r="H31" s="12"/>
      <c r="I31" s="12"/>
      <c r="J31" s="10"/>
    </row>
    <row r="32" spans="1:10" ht="63.75" thickBot="1">
      <c r="A32" s="8">
        <v>8</v>
      </c>
      <c r="B32" s="11" t="s">
        <v>34</v>
      </c>
      <c r="C32" s="12">
        <f aca="true" t="shared" si="1" ref="C32:C38">SUM(D32:I32)</f>
        <v>3000</v>
      </c>
      <c r="D32" s="12"/>
      <c r="E32" s="12">
        <v>1500</v>
      </c>
      <c r="F32" s="12">
        <v>1500</v>
      </c>
      <c r="G32" s="12"/>
      <c r="H32" s="12"/>
      <c r="I32" s="12"/>
      <c r="J32" s="10"/>
    </row>
    <row r="33" spans="1:11" ht="16.5" thickBot="1">
      <c r="A33" s="8"/>
      <c r="B33" s="22" t="s">
        <v>29</v>
      </c>
      <c r="C33" s="12">
        <f t="shared" si="1"/>
        <v>3000</v>
      </c>
      <c r="D33" s="12"/>
      <c r="E33" s="34">
        <v>1500</v>
      </c>
      <c r="F33" s="12">
        <v>1500</v>
      </c>
      <c r="G33" s="12"/>
      <c r="H33" s="12"/>
      <c r="I33" s="12"/>
      <c r="J33" s="10"/>
      <c r="K33" s="87"/>
    </row>
    <row r="34" spans="1:10" ht="111" thickBot="1">
      <c r="A34" s="8">
        <v>9</v>
      </c>
      <c r="B34" s="11" t="s">
        <v>35</v>
      </c>
      <c r="C34" s="12">
        <f t="shared" si="1"/>
        <v>29651.96</v>
      </c>
      <c r="D34" s="12"/>
      <c r="E34" s="12">
        <v>14825.98</v>
      </c>
      <c r="F34" s="12">
        <v>14825.98</v>
      </c>
      <c r="G34" s="12"/>
      <c r="H34" s="12"/>
      <c r="I34" s="12"/>
      <c r="J34" s="10"/>
    </row>
    <row r="35" spans="1:10" ht="16.5" thickBot="1">
      <c r="A35" s="8"/>
      <c r="B35" s="22" t="s">
        <v>36</v>
      </c>
      <c r="C35" s="12">
        <f t="shared" si="1"/>
        <v>28762.4</v>
      </c>
      <c r="D35" s="12"/>
      <c r="E35" s="12">
        <v>14381.2</v>
      </c>
      <c r="F35" s="12">
        <v>14381.2</v>
      </c>
      <c r="G35" s="12"/>
      <c r="H35" s="12"/>
      <c r="I35" s="12"/>
      <c r="J35" s="10"/>
    </row>
    <row r="36" spans="1:10" ht="16.5" thickBot="1">
      <c r="A36" s="8"/>
      <c r="B36" s="13" t="s">
        <v>29</v>
      </c>
      <c r="C36" s="12">
        <f t="shared" si="1"/>
        <v>889.56</v>
      </c>
      <c r="D36" s="16"/>
      <c r="E36" s="16">
        <v>444.78</v>
      </c>
      <c r="F36" s="16">
        <v>444.78</v>
      </c>
      <c r="G36" s="12"/>
      <c r="H36" s="12"/>
      <c r="I36" s="12"/>
      <c r="J36" s="10"/>
    </row>
    <row r="37" spans="1:10" ht="48" thickBot="1">
      <c r="A37" s="6">
        <v>10</v>
      </c>
      <c r="B37" s="35" t="s">
        <v>37</v>
      </c>
      <c r="C37" s="12">
        <f t="shared" si="1"/>
        <v>0</v>
      </c>
      <c r="D37" s="33"/>
      <c r="E37" s="36"/>
      <c r="F37" s="12"/>
      <c r="G37" s="12"/>
      <c r="H37" s="12"/>
      <c r="I37" s="12"/>
      <c r="J37" s="10"/>
    </row>
    <row r="38" spans="1:10" ht="16.5" thickBot="1">
      <c r="A38" s="37"/>
      <c r="B38" s="31" t="s">
        <v>23</v>
      </c>
      <c r="C38" s="12">
        <f t="shared" si="1"/>
        <v>0</v>
      </c>
      <c r="D38" s="33"/>
      <c r="E38" s="36"/>
      <c r="F38" s="12"/>
      <c r="G38" s="12"/>
      <c r="H38" s="12"/>
      <c r="I38" s="12"/>
      <c r="J38" s="10"/>
    </row>
    <row r="39" spans="1:10" ht="111" thickBot="1">
      <c r="A39" s="18">
        <v>11</v>
      </c>
      <c r="B39" s="11" t="s">
        <v>38</v>
      </c>
      <c r="C39" s="12">
        <f aca="true" t="shared" si="2" ref="C39:C48">SUM(D39:I39)</f>
        <v>0</v>
      </c>
      <c r="D39" s="33"/>
      <c r="E39" s="33"/>
      <c r="F39" s="33"/>
      <c r="G39" s="33"/>
      <c r="H39" s="12"/>
      <c r="I39" s="12"/>
      <c r="J39" s="10"/>
    </row>
    <row r="40" spans="1:10" ht="16.5" thickBot="1">
      <c r="A40" s="6"/>
      <c r="B40" s="31" t="s">
        <v>22</v>
      </c>
      <c r="C40" s="12">
        <f t="shared" si="2"/>
        <v>0</v>
      </c>
      <c r="D40" s="33"/>
      <c r="E40" s="33"/>
      <c r="F40" s="33"/>
      <c r="G40" s="33"/>
      <c r="H40" s="12"/>
      <c r="I40" s="12"/>
      <c r="J40" s="10"/>
    </row>
    <row r="41" spans="1:10" ht="16.5" thickBot="1">
      <c r="A41" s="6"/>
      <c r="B41" s="31" t="s">
        <v>23</v>
      </c>
      <c r="C41" s="12">
        <f t="shared" si="2"/>
        <v>0</v>
      </c>
      <c r="D41" s="33"/>
      <c r="E41" s="33"/>
      <c r="F41" s="33"/>
      <c r="G41" s="33"/>
      <c r="H41" s="12"/>
      <c r="I41" s="12"/>
      <c r="J41" s="10"/>
    </row>
    <row r="42" spans="1:10" ht="48" thickBot="1">
      <c r="A42" s="6">
        <v>12</v>
      </c>
      <c r="B42" s="35" t="s">
        <v>39</v>
      </c>
      <c r="C42" s="12">
        <f t="shared" si="2"/>
        <v>0</v>
      </c>
      <c r="D42" s="33"/>
      <c r="E42" s="12"/>
      <c r="F42" s="12"/>
      <c r="G42" s="12"/>
      <c r="H42" s="12"/>
      <c r="I42" s="12"/>
      <c r="J42" s="10"/>
    </row>
    <row r="43" spans="1:10" ht="16.5" thickBot="1">
      <c r="A43" s="37"/>
      <c r="B43" s="31" t="s">
        <v>23</v>
      </c>
      <c r="C43" s="12">
        <f t="shared" si="2"/>
        <v>0</v>
      </c>
      <c r="D43" s="33"/>
      <c r="E43" s="12"/>
      <c r="F43" s="12"/>
      <c r="G43" s="12"/>
      <c r="H43" s="12"/>
      <c r="I43" s="12"/>
      <c r="J43" s="10"/>
    </row>
    <row r="44" spans="1:10" ht="111" thickBot="1">
      <c r="A44" s="18">
        <v>13</v>
      </c>
      <c r="B44" s="11" t="s">
        <v>40</v>
      </c>
      <c r="C44" s="12">
        <f t="shared" si="2"/>
        <v>0</v>
      </c>
      <c r="D44" s="33"/>
      <c r="E44" s="33"/>
      <c r="F44" s="33"/>
      <c r="G44" s="33"/>
      <c r="H44" s="12"/>
      <c r="I44" s="12"/>
      <c r="J44" s="10"/>
    </row>
    <row r="45" spans="1:10" ht="16.5" thickBot="1">
      <c r="A45" s="6"/>
      <c r="B45" s="31" t="s">
        <v>22</v>
      </c>
      <c r="C45" s="12">
        <f t="shared" si="2"/>
        <v>0</v>
      </c>
      <c r="D45" s="33"/>
      <c r="E45" s="33"/>
      <c r="F45" s="33"/>
      <c r="G45" s="33"/>
      <c r="H45" s="12"/>
      <c r="I45" s="12"/>
      <c r="J45" s="10"/>
    </row>
    <row r="46" spans="1:10" ht="16.5" thickBot="1">
      <c r="A46" s="6"/>
      <c r="B46" s="31" t="s">
        <v>23</v>
      </c>
      <c r="C46" s="12">
        <f t="shared" si="2"/>
        <v>0</v>
      </c>
      <c r="D46" s="33"/>
      <c r="E46" s="33"/>
      <c r="F46" s="33"/>
      <c r="G46" s="33"/>
      <c r="H46" s="12"/>
      <c r="I46" s="12"/>
      <c r="J46" s="10"/>
    </row>
    <row r="47" spans="1:10" ht="48" thickBot="1">
      <c r="A47" s="6">
        <v>14</v>
      </c>
      <c r="B47" s="35" t="s">
        <v>41</v>
      </c>
      <c r="C47" s="12">
        <f t="shared" si="2"/>
        <v>2510</v>
      </c>
      <c r="D47" s="33"/>
      <c r="E47" s="33">
        <v>2000</v>
      </c>
      <c r="F47" s="33">
        <v>510</v>
      </c>
      <c r="G47" s="12"/>
      <c r="H47" s="12"/>
      <c r="I47" s="12"/>
      <c r="J47" s="10"/>
    </row>
    <row r="48" spans="1:10" ht="16.5" thickBot="1">
      <c r="A48" s="6"/>
      <c r="B48" s="31" t="s">
        <v>29</v>
      </c>
      <c r="C48" s="12">
        <f t="shared" si="2"/>
        <v>2510</v>
      </c>
      <c r="D48" s="16"/>
      <c r="E48" s="12">
        <v>2000</v>
      </c>
      <c r="F48" s="12">
        <v>510</v>
      </c>
      <c r="G48" s="12"/>
      <c r="H48" s="12"/>
      <c r="I48" s="12"/>
      <c r="J48" s="10"/>
    </row>
    <row r="49" spans="1:10" ht="48" thickBot="1">
      <c r="A49" s="8">
        <v>15</v>
      </c>
      <c r="B49" s="11" t="s">
        <v>42</v>
      </c>
      <c r="C49" s="38">
        <v>20000</v>
      </c>
      <c r="D49" s="33"/>
      <c r="E49" s="12"/>
      <c r="F49" s="12">
        <v>20000</v>
      </c>
      <c r="G49" s="12"/>
      <c r="H49" s="12"/>
      <c r="I49" s="12"/>
      <c r="J49" s="10"/>
    </row>
    <row r="50" spans="1:10" ht="16.5" thickBot="1">
      <c r="A50" s="8"/>
      <c r="B50" s="22" t="s">
        <v>22</v>
      </c>
      <c r="C50" s="12">
        <f>C49*0.97</f>
        <v>19400</v>
      </c>
      <c r="D50" s="12"/>
      <c r="E50" s="12"/>
      <c r="F50" s="12">
        <v>19400</v>
      </c>
      <c r="G50" s="12"/>
      <c r="H50" s="12"/>
      <c r="I50" s="12"/>
      <c r="J50" s="10"/>
    </row>
    <row r="51" spans="1:10" ht="16.5" thickBot="1">
      <c r="A51" s="8"/>
      <c r="B51" s="22" t="s">
        <v>23</v>
      </c>
      <c r="C51" s="12">
        <f>C49*0.03</f>
        <v>600</v>
      </c>
      <c r="D51" s="12"/>
      <c r="E51" s="12"/>
      <c r="F51" s="12">
        <v>600</v>
      </c>
      <c r="G51" s="12"/>
      <c r="H51" s="12"/>
      <c r="I51" s="12"/>
      <c r="J51" s="10"/>
    </row>
    <row r="52" spans="1:10" ht="48" thickBot="1">
      <c r="A52" s="8">
        <v>17</v>
      </c>
      <c r="B52" s="39" t="s">
        <v>43</v>
      </c>
      <c r="C52" s="12"/>
      <c r="D52" s="12"/>
      <c r="E52" s="12"/>
      <c r="F52" s="12"/>
      <c r="G52" s="12"/>
      <c r="H52" s="12"/>
      <c r="I52" s="12"/>
      <c r="J52" s="10"/>
    </row>
    <row r="53" spans="1:10" ht="16.5" thickBot="1">
      <c r="A53" s="8"/>
      <c r="B53" s="22" t="s">
        <v>22</v>
      </c>
      <c r="C53" s="12"/>
      <c r="D53" s="12"/>
      <c r="E53" s="12"/>
      <c r="F53" s="12"/>
      <c r="G53" s="12"/>
      <c r="H53" s="12"/>
      <c r="I53" s="12"/>
      <c r="J53" s="10"/>
    </row>
    <row r="54" spans="1:10" ht="16.5" thickBot="1">
      <c r="A54" s="8"/>
      <c r="B54" s="22" t="s">
        <v>23</v>
      </c>
      <c r="C54" s="12"/>
      <c r="D54" s="12"/>
      <c r="E54" s="12"/>
      <c r="F54" s="12"/>
      <c r="G54" s="12"/>
      <c r="H54" s="12"/>
      <c r="I54" s="12"/>
      <c r="J54" s="10"/>
    </row>
    <row r="55" spans="1:10" ht="63.75" thickBot="1">
      <c r="A55" s="8">
        <v>18</v>
      </c>
      <c r="B55" s="11" t="s">
        <v>44</v>
      </c>
      <c r="C55" s="12">
        <f aca="true" t="shared" si="3" ref="C55:C60">SUM(D55:I55)</f>
        <v>30000</v>
      </c>
      <c r="D55" s="12"/>
      <c r="E55" s="12"/>
      <c r="F55" s="12"/>
      <c r="G55" s="12">
        <v>10000</v>
      </c>
      <c r="H55" s="12">
        <v>10000</v>
      </c>
      <c r="I55" s="12">
        <v>10000</v>
      </c>
      <c r="J55" s="10"/>
    </row>
    <row r="56" spans="1:10" ht="16.5" thickBot="1">
      <c r="A56" s="8"/>
      <c r="B56" s="22" t="s">
        <v>22</v>
      </c>
      <c r="C56" s="12">
        <f t="shared" si="3"/>
        <v>29100</v>
      </c>
      <c r="D56" s="12"/>
      <c r="E56" s="12"/>
      <c r="F56" s="12"/>
      <c r="G56" s="12">
        <f>G55*0.97</f>
        <v>9700</v>
      </c>
      <c r="H56" s="12">
        <f>H55*0.97</f>
        <v>9700</v>
      </c>
      <c r="I56" s="12">
        <f>I55*0.97</f>
        <v>9700</v>
      </c>
      <c r="J56" s="10"/>
    </row>
    <row r="57" spans="1:10" ht="16.5" thickBot="1">
      <c r="A57" s="8"/>
      <c r="B57" s="13" t="s">
        <v>23</v>
      </c>
      <c r="C57" s="16">
        <f t="shared" si="3"/>
        <v>900</v>
      </c>
      <c r="D57" s="12"/>
      <c r="E57" s="16"/>
      <c r="F57" s="12"/>
      <c r="G57" s="12">
        <f>G55*0.03</f>
        <v>300</v>
      </c>
      <c r="H57" s="12">
        <f>H55*0.03</f>
        <v>300</v>
      </c>
      <c r="I57" s="12">
        <f>I55*0.03</f>
        <v>300</v>
      </c>
      <c r="J57" s="10"/>
    </row>
    <row r="58" spans="1:10" ht="39" thickBot="1">
      <c r="A58" s="6">
        <v>19</v>
      </c>
      <c r="B58" s="40" t="s">
        <v>45</v>
      </c>
      <c r="C58" s="12">
        <f t="shared" si="3"/>
        <v>3974.83</v>
      </c>
      <c r="D58" s="41"/>
      <c r="E58" s="36"/>
      <c r="F58" s="42">
        <v>3974.83</v>
      </c>
      <c r="G58" s="23"/>
      <c r="H58" s="23"/>
      <c r="I58" s="23"/>
      <c r="J58" s="10"/>
    </row>
    <row r="59" spans="1:10" ht="16.5" thickBot="1">
      <c r="A59" s="8"/>
      <c r="B59" s="22" t="s">
        <v>22</v>
      </c>
      <c r="C59" s="12">
        <f t="shared" si="3"/>
        <v>3855.5851</v>
      </c>
      <c r="D59" s="38"/>
      <c r="E59" s="36"/>
      <c r="F59" s="12">
        <f>F58*0.97</f>
        <v>3855.5851</v>
      </c>
      <c r="G59" s="23"/>
      <c r="H59" s="23"/>
      <c r="I59" s="23"/>
      <c r="J59" s="10"/>
    </row>
    <row r="60" spans="1:10" ht="16.5" thickBot="1">
      <c r="A60" s="8"/>
      <c r="B60" s="13" t="s">
        <v>23</v>
      </c>
      <c r="C60" s="12">
        <f t="shared" si="3"/>
        <v>119.24489999999999</v>
      </c>
      <c r="D60" s="43"/>
      <c r="E60" s="36"/>
      <c r="F60" s="16">
        <f>F58*0.03</f>
        <v>119.24489999999999</v>
      </c>
      <c r="G60" s="23"/>
      <c r="H60" s="23"/>
      <c r="I60" s="23"/>
      <c r="J60" s="10"/>
    </row>
    <row r="61" spans="1:10" ht="39" thickBot="1">
      <c r="A61" s="6">
        <v>20</v>
      </c>
      <c r="B61" s="40" t="s">
        <v>46</v>
      </c>
      <c r="C61" s="12">
        <f aca="true" t="shared" si="4" ref="C61:C87">SUM(D61:I61)</f>
        <v>4514.13</v>
      </c>
      <c r="D61" s="36"/>
      <c r="E61" s="36"/>
      <c r="F61" s="36">
        <v>4514.13</v>
      </c>
      <c r="G61" s="23"/>
      <c r="H61" s="23"/>
      <c r="I61" s="23"/>
      <c r="J61" s="10"/>
    </row>
    <row r="62" spans="1:10" ht="16.5" thickBot="1">
      <c r="A62" s="8"/>
      <c r="B62" s="22" t="s">
        <v>22</v>
      </c>
      <c r="C62" s="12">
        <f t="shared" si="4"/>
        <v>4378.7061</v>
      </c>
      <c r="D62" s="12"/>
      <c r="E62" s="12"/>
      <c r="F62" s="12">
        <f>F61*0.97</f>
        <v>4378.7061</v>
      </c>
      <c r="G62" s="23"/>
      <c r="H62" s="23"/>
      <c r="I62" s="23"/>
      <c r="J62" s="10"/>
    </row>
    <row r="63" spans="1:10" ht="16.5" thickBot="1">
      <c r="A63" s="8"/>
      <c r="B63" s="13" t="s">
        <v>23</v>
      </c>
      <c r="C63" s="12">
        <f t="shared" si="4"/>
        <v>135.4239</v>
      </c>
      <c r="D63" s="16"/>
      <c r="E63" s="16"/>
      <c r="F63" s="16">
        <f>F61*0.03</f>
        <v>135.4239</v>
      </c>
      <c r="G63" s="23"/>
      <c r="H63" s="23"/>
      <c r="I63" s="23"/>
      <c r="J63" s="10"/>
    </row>
    <row r="64" spans="1:10" ht="39" thickBot="1">
      <c r="A64" s="6">
        <v>21</v>
      </c>
      <c r="B64" s="40" t="s">
        <v>47</v>
      </c>
      <c r="C64" s="12">
        <f t="shared" si="4"/>
        <v>641.92</v>
      </c>
      <c r="D64" s="36"/>
      <c r="E64" s="36"/>
      <c r="F64" s="36">
        <v>641.92</v>
      </c>
      <c r="G64" s="23"/>
      <c r="H64" s="23"/>
      <c r="I64" s="23"/>
      <c r="J64" s="10"/>
    </row>
    <row r="65" spans="1:10" ht="16.5" thickBot="1">
      <c r="A65" s="8"/>
      <c r="B65" s="22" t="s">
        <v>22</v>
      </c>
      <c r="C65" s="12">
        <f t="shared" si="4"/>
        <v>622.6623999999999</v>
      </c>
      <c r="D65" s="12"/>
      <c r="E65" s="12"/>
      <c r="F65" s="12">
        <f>F64*0.97</f>
        <v>622.6623999999999</v>
      </c>
      <c r="G65" s="23"/>
      <c r="H65" s="23"/>
      <c r="I65" s="23"/>
      <c r="J65" s="10"/>
    </row>
    <row r="66" spans="1:10" ht="16.5" thickBot="1">
      <c r="A66" s="8"/>
      <c r="B66" s="13" t="s">
        <v>23</v>
      </c>
      <c r="C66" s="12">
        <f t="shared" si="4"/>
        <v>19.257599999999996</v>
      </c>
      <c r="D66" s="16"/>
      <c r="E66" s="16"/>
      <c r="F66" s="16">
        <f>F64*0.03</f>
        <v>19.257599999999996</v>
      </c>
      <c r="G66" s="23"/>
      <c r="H66" s="23"/>
      <c r="I66" s="23"/>
      <c r="J66" s="10"/>
    </row>
    <row r="67" spans="1:10" ht="51.75" thickBot="1">
      <c r="A67" s="6">
        <v>22</v>
      </c>
      <c r="B67" s="40" t="s">
        <v>48</v>
      </c>
      <c r="C67" s="12">
        <f t="shared" si="4"/>
        <v>5945.44</v>
      </c>
      <c r="D67" s="36"/>
      <c r="E67" s="36"/>
      <c r="F67" s="36">
        <v>5945.44</v>
      </c>
      <c r="G67" s="23"/>
      <c r="H67" s="23"/>
      <c r="I67" s="23"/>
      <c r="J67" s="10"/>
    </row>
    <row r="68" spans="1:10" ht="16.5" thickBot="1">
      <c r="A68" s="8"/>
      <c r="B68" s="22" t="s">
        <v>22</v>
      </c>
      <c r="C68" s="12">
        <f t="shared" si="4"/>
        <v>5767.0768</v>
      </c>
      <c r="D68" s="12"/>
      <c r="E68" s="12"/>
      <c r="F68" s="12">
        <f>F67*0.97</f>
        <v>5767.0768</v>
      </c>
      <c r="G68" s="23"/>
      <c r="H68" s="23"/>
      <c r="I68" s="23"/>
      <c r="J68" s="10"/>
    </row>
    <row r="69" spans="1:10" ht="16.5" thickBot="1">
      <c r="A69" s="8"/>
      <c r="B69" s="13" t="s">
        <v>23</v>
      </c>
      <c r="C69" s="12">
        <f t="shared" si="4"/>
        <v>178.36319999999998</v>
      </c>
      <c r="D69" s="16"/>
      <c r="E69" s="16"/>
      <c r="F69" s="16">
        <f>F67*0.03</f>
        <v>178.36319999999998</v>
      </c>
      <c r="G69" s="23"/>
      <c r="H69" s="23"/>
      <c r="I69" s="23"/>
      <c r="J69" s="10"/>
    </row>
    <row r="70" spans="1:10" ht="51.75" thickBot="1">
      <c r="A70" s="6">
        <v>23</v>
      </c>
      <c r="B70" s="40" t="s">
        <v>49</v>
      </c>
      <c r="C70" s="12">
        <f t="shared" si="4"/>
        <v>3579.77</v>
      </c>
      <c r="D70" s="36"/>
      <c r="E70" s="36"/>
      <c r="F70" s="36">
        <v>3579.77</v>
      </c>
      <c r="G70" s="23"/>
      <c r="H70" s="23"/>
      <c r="I70" s="23"/>
      <c r="J70" s="10"/>
    </row>
    <row r="71" spans="1:10" ht="16.5" thickBot="1">
      <c r="A71" s="8"/>
      <c r="B71" s="22" t="s">
        <v>22</v>
      </c>
      <c r="C71" s="12">
        <f t="shared" si="4"/>
        <v>3472.3768999999998</v>
      </c>
      <c r="D71" s="12"/>
      <c r="E71" s="12"/>
      <c r="F71" s="12">
        <f>F70*0.97</f>
        <v>3472.3768999999998</v>
      </c>
      <c r="G71" s="23"/>
      <c r="H71" s="23"/>
      <c r="I71" s="23"/>
      <c r="J71" s="10"/>
    </row>
    <row r="72" spans="1:10" ht="16.5" thickBot="1">
      <c r="A72" s="8"/>
      <c r="B72" s="13" t="s">
        <v>23</v>
      </c>
      <c r="C72" s="12">
        <f t="shared" si="4"/>
        <v>107.39309999999999</v>
      </c>
      <c r="D72" s="16"/>
      <c r="E72" s="16"/>
      <c r="F72" s="16">
        <f>F70*0.03</f>
        <v>107.39309999999999</v>
      </c>
      <c r="G72" s="23"/>
      <c r="H72" s="23"/>
      <c r="I72" s="23"/>
      <c r="J72" s="10"/>
    </row>
    <row r="73" spans="1:10" ht="39" thickBot="1">
      <c r="A73" s="6">
        <v>24</v>
      </c>
      <c r="B73" s="40" t="s">
        <v>50</v>
      </c>
      <c r="C73" s="12">
        <f t="shared" si="4"/>
        <v>2536.77</v>
      </c>
      <c r="D73" s="36"/>
      <c r="E73" s="36"/>
      <c r="F73" s="36">
        <v>2536.77</v>
      </c>
      <c r="G73" s="23"/>
      <c r="H73" s="23"/>
      <c r="I73" s="23"/>
      <c r="J73" s="10"/>
    </row>
    <row r="74" spans="1:10" ht="16.5" thickBot="1">
      <c r="A74" s="8"/>
      <c r="B74" s="22" t="s">
        <v>22</v>
      </c>
      <c r="C74" s="12">
        <f t="shared" si="4"/>
        <v>2460.6668999999997</v>
      </c>
      <c r="D74" s="12"/>
      <c r="E74" s="12"/>
      <c r="F74" s="12">
        <f>F73*0.97</f>
        <v>2460.6668999999997</v>
      </c>
      <c r="G74" s="23"/>
      <c r="H74" s="23"/>
      <c r="I74" s="23"/>
      <c r="J74" s="10"/>
    </row>
    <row r="75" spans="1:10" ht="16.5" thickBot="1">
      <c r="A75" s="8"/>
      <c r="B75" s="13" t="s">
        <v>23</v>
      </c>
      <c r="C75" s="12">
        <f t="shared" si="4"/>
        <v>76.1031</v>
      </c>
      <c r="D75" s="16"/>
      <c r="E75" s="16"/>
      <c r="F75" s="16">
        <f>F73*0.03</f>
        <v>76.1031</v>
      </c>
      <c r="G75" s="23"/>
      <c r="H75" s="23"/>
      <c r="I75" s="23"/>
      <c r="J75" s="10"/>
    </row>
    <row r="76" spans="1:10" ht="39" thickBot="1">
      <c r="A76" s="6">
        <v>25</v>
      </c>
      <c r="B76" s="40" t="s">
        <v>51</v>
      </c>
      <c r="C76" s="12">
        <f t="shared" si="4"/>
        <v>1111.08</v>
      </c>
      <c r="D76" s="36"/>
      <c r="E76" s="36"/>
      <c r="F76" s="36">
        <v>1111.08</v>
      </c>
      <c r="G76" s="23"/>
      <c r="H76" s="23"/>
      <c r="I76" s="23"/>
      <c r="J76" s="10"/>
    </row>
    <row r="77" spans="1:10" ht="16.5" thickBot="1">
      <c r="A77" s="8"/>
      <c r="B77" s="22" t="s">
        <v>22</v>
      </c>
      <c r="C77" s="12">
        <f t="shared" si="4"/>
        <v>1077.7476</v>
      </c>
      <c r="D77" s="12"/>
      <c r="E77" s="12"/>
      <c r="F77" s="12">
        <f>F76*0.97</f>
        <v>1077.7476</v>
      </c>
      <c r="G77" s="23"/>
      <c r="H77" s="23"/>
      <c r="I77" s="23"/>
      <c r="J77" s="10"/>
    </row>
    <row r="78" spans="1:10" ht="16.5" thickBot="1">
      <c r="A78" s="8"/>
      <c r="B78" s="13" t="s">
        <v>23</v>
      </c>
      <c r="C78" s="12">
        <f t="shared" si="4"/>
        <v>33.3324</v>
      </c>
      <c r="D78" s="16"/>
      <c r="E78" s="16"/>
      <c r="F78" s="16">
        <f>F76*0.03</f>
        <v>33.3324</v>
      </c>
      <c r="G78" s="23"/>
      <c r="H78" s="23"/>
      <c r="I78" s="23"/>
      <c r="J78" s="10"/>
    </row>
    <row r="79" spans="1:10" ht="39" thickBot="1">
      <c r="A79" s="6">
        <v>26</v>
      </c>
      <c r="B79" s="40" t="s">
        <v>52</v>
      </c>
      <c r="C79" s="12">
        <f t="shared" si="4"/>
        <v>877.34</v>
      </c>
      <c r="D79" s="36"/>
      <c r="E79" s="44"/>
      <c r="F79" s="44">
        <v>877.34</v>
      </c>
      <c r="G79" s="23"/>
      <c r="H79" s="23"/>
      <c r="I79" s="23"/>
      <c r="J79" s="10"/>
    </row>
    <row r="80" spans="1:10" ht="16.5" thickBot="1">
      <c r="A80" s="8"/>
      <c r="B80" s="22" t="s">
        <v>22</v>
      </c>
      <c r="C80" s="12">
        <f t="shared" si="4"/>
        <v>851.0198</v>
      </c>
      <c r="D80" s="23"/>
      <c r="E80" s="12"/>
      <c r="F80" s="12">
        <f>F79*0.97</f>
        <v>851.0198</v>
      </c>
      <c r="G80" s="23"/>
      <c r="H80" s="23"/>
      <c r="I80" s="23"/>
      <c r="J80" s="10"/>
    </row>
    <row r="81" spans="1:10" ht="16.5" thickBot="1">
      <c r="A81" s="8"/>
      <c r="B81" s="13" t="s">
        <v>23</v>
      </c>
      <c r="C81" s="12">
        <f t="shared" si="4"/>
        <v>26.3202</v>
      </c>
      <c r="D81" s="23"/>
      <c r="E81" s="16"/>
      <c r="F81" s="16">
        <f>F79*0.03</f>
        <v>26.3202</v>
      </c>
      <c r="G81" s="23"/>
      <c r="H81" s="23"/>
      <c r="I81" s="23"/>
      <c r="J81" s="10"/>
    </row>
    <row r="82" spans="1:10" ht="39" thickBot="1">
      <c r="A82" s="6">
        <v>27</v>
      </c>
      <c r="B82" s="40" t="s">
        <v>53</v>
      </c>
      <c r="C82" s="12">
        <f t="shared" si="4"/>
        <v>888.67</v>
      </c>
      <c r="D82" s="36"/>
      <c r="E82" s="36"/>
      <c r="F82" s="36">
        <v>888.67</v>
      </c>
      <c r="G82" s="23"/>
      <c r="H82" s="23"/>
      <c r="I82" s="23"/>
      <c r="J82" s="10"/>
    </row>
    <row r="83" spans="1:10" ht="16.5" thickBot="1">
      <c r="A83" s="8"/>
      <c r="B83" s="22" t="s">
        <v>22</v>
      </c>
      <c r="C83" s="12">
        <f t="shared" si="4"/>
        <v>862.0098999999999</v>
      </c>
      <c r="D83" s="12"/>
      <c r="E83" s="12"/>
      <c r="F83" s="12">
        <f>F82*0.97</f>
        <v>862.0098999999999</v>
      </c>
      <c r="G83" s="23"/>
      <c r="H83" s="23"/>
      <c r="I83" s="23"/>
      <c r="J83" s="10"/>
    </row>
    <row r="84" spans="1:10" ht="16.5" thickBot="1">
      <c r="A84" s="8"/>
      <c r="B84" s="13" t="s">
        <v>23</v>
      </c>
      <c r="C84" s="12">
        <f t="shared" si="4"/>
        <v>26.660099999999996</v>
      </c>
      <c r="D84" s="16"/>
      <c r="E84" s="16"/>
      <c r="F84" s="16">
        <f>F82*0.03</f>
        <v>26.660099999999996</v>
      </c>
      <c r="G84" s="23"/>
      <c r="H84" s="23"/>
      <c r="I84" s="23"/>
      <c r="J84" s="10"/>
    </row>
    <row r="85" spans="1:10" ht="39" thickBot="1">
      <c r="A85" s="6">
        <v>28</v>
      </c>
      <c r="B85" s="40" t="s">
        <v>54</v>
      </c>
      <c r="C85" s="12">
        <f>SUM(D85:I85)</f>
        <v>883.87</v>
      </c>
      <c r="D85" s="36"/>
      <c r="E85" s="36"/>
      <c r="F85" s="36">
        <v>883.87</v>
      </c>
      <c r="G85" s="23"/>
      <c r="H85" s="23"/>
      <c r="I85" s="23"/>
      <c r="J85" s="10"/>
    </row>
    <row r="86" spans="1:10" ht="16.5" thickBot="1">
      <c r="A86" s="8"/>
      <c r="B86" s="22" t="s">
        <v>22</v>
      </c>
      <c r="C86" s="12">
        <f t="shared" si="4"/>
        <v>857.3539</v>
      </c>
      <c r="D86" s="12"/>
      <c r="E86" s="12"/>
      <c r="F86" s="12">
        <f>F85*0.97</f>
        <v>857.3539</v>
      </c>
      <c r="G86" s="23"/>
      <c r="H86" s="23"/>
      <c r="I86" s="23"/>
      <c r="J86" s="10"/>
    </row>
    <row r="87" spans="1:10" ht="16.5" thickBot="1">
      <c r="A87" s="8"/>
      <c r="B87" s="22" t="s">
        <v>23</v>
      </c>
      <c r="C87" s="12">
        <f t="shared" si="4"/>
        <v>26.516099999999998</v>
      </c>
      <c r="D87" s="12"/>
      <c r="E87" s="12"/>
      <c r="F87" s="12">
        <f>F85*0.03</f>
        <v>26.516099999999998</v>
      </c>
      <c r="G87" s="23"/>
      <c r="H87" s="23"/>
      <c r="I87" s="23"/>
      <c r="J87" s="10"/>
    </row>
    <row r="88" spans="1:10" ht="16.5" thickBot="1">
      <c r="A88" s="8"/>
      <c r="B88" s="22"/>
      <c r="C88" s="12"/>
      <c r="D88" s="23"/>
      <c r="E88" s="23"/>
      <c r="F88" s="23"/>
      <c r="G88" s="23"/>
      <c r="H88" s="23"/>
      <c r="I88" s="23"/>
      <c r="J88" s="10"/>
    </row>
    <row r="89" spans="1:10" ht="16.5" thickBot="1">
      <c r="A89" s="8"/>
      <c r="B89" s="22"/>
      <c r="C89" s="23"/>
      <c r="D89" s="23"/>
      <c r="E89" s="23"/>
      <c r="F89" s="23"/>
      <c r="G89" s="23"/>
      <c r="H89" s="23"/>
      <c r="I89" s="23"/>
      <c r="J89" s="10"/>
    </row>
    <row r="90" spans="1:10" ht="79.5" thickBot="1">
      <c r="A90" s="8">
        <v>29</v>
      </c>
      <c r="B90" s="11" t="s">
        <v>55</v>
      </c>
      <c r="C90" s="12">
        <f>SUM(D90:I90)</f>
        <v>175000</v>
      </c>
      <c r="D90" s="12"/>
      <c r="E90" s="12"/>
      <c r="F90" s="12"/>
      <c r="G90" s="12"/>
      <c r="H90" s="12"/>
      <c r="I90" s="12">
        <v>175000</v>
      </c>
      <c r="J90" s="10"/>
    </row>
    <row r="91" spans="1:10" ht="16.5" thickBot="1">
      <c r="A91" s="8"/>
      <c r="B91" s="22" t="s">
        <v>22</v>
      </c>
      <c r="C91" s="12">
        <v>164900</v>
      </c>
      <c r="D91" s="12"/>
      <c r="E91" s="12"/>
      <c r="F91" s="12"/>
      <c r="G91" s="12"/>
      <c r="H91" s="12"/>
      <c r="I91" s="12">
        <v>164900</v>
      </c>
      <c r="J91" s="10"/>
    </row>
    <row r="92" spans="1:10" ht="16.5" thickBot="1">
      <c r="A92" s="8"/>
      <c r="B92" s="22" t="s">
        <v>23</v>
      </c>
      <c r="C92" s="12">
        <v>10100</v>
      </c>
      <c r="D92" s="12"/>
      <c r="E92" s="12"/>
      <c r="F92" s="12"/>
      <c r="G92" s="12"/>
      <c r="H92" s="12"/>
      <c r="I92" s="12">
        <v>10100</v>
      </c>
      <c r="J92" s="10"/>
    </row>
    <row r="93" spans="1:10" ht="63.75" thickBot="1">
      <c r="A93" s="8">
        <v>30</v>
      </c>
      <c r="B93" s="11" t="s">
        <v>56</v>
      </c>
      <c r="C93" s="23">
        <f>SUM(D93:I93)</f>
        <v>6204.904</v>
      </c>
      <c r="D93" s="23"/>
      <c r="E93" s="23"/>
      <c r="F93" s="23">
        <v>6204.904</v>
      </c>
      <c r="G93" s="23"/>
      <c r="H93" s="23"/>
      <c r="I93" s="23"/>
      <c r="J93" s="10">
        <f>E93+E96</f>
        <v>0</v>
      </c>
    </row>
    <row r="94" spans="1:10" ht="16.5" thickBot="1">
      <c r="A94" s="8"/>
      <c r="B94" s="22" t="s">
        <v>22</v>
      </c>
      <c r="C94" s="23">
        <f>SUM(D94:I94)</f>
        <v>6018.75688</v>
      </c>
      <c r="D94" s="23"/>
      <c r="E94" s="23"/>
      <c r="F94" s="23">
        <f>F93*0.97</f>
        <v>6018.75688</v>
      </c>
      <c r="G94" s="23"/>
      <c r="H94" s="23"/>
      <c r="I94" s="23"/>
      <c r="J94" s="10">
        <f>E94+E97</f>
        <v>0</v>
      </c>
    </row>
    <row r="95" spans="1:10" ht="16.5" thickBot="1">
      <c r="A95" s="8"/>
      <c r="B95" s="22" t="s">
        <v>23</v>
      </c>
      <c r="C95" s="23">
        <f>SUM(D95:I95)</f>
        <v>186.14712</v>
      </c>
      <c r="D95" s="23"/>
      <c r="E95" s="23"/>
      <c r="F95" s="23">
        <f>F93*0.03</f>
        <v>186.14712</v>
      </c>
      <c r="G95" s="23"/>
      <c r="H95" s="23"/>
      <c r="I95" s="23"/>
      <c r="J95" s="10">
        <f>E95+E98</f>
        <v>0</v>
      </c>
    </row>
    <row r="96" spans="1:10" ht="63.75" thickBot="1">
      <c r="A96" s="8">
        <v>31</v>
      </c>
      <c r="B96" s="11" t="s">
        <v>57</v>
      </c>
      <c r="C96" s="12">
        <f>SUM(D96:I96)</f>
        <v>2724.83</v>
      </c>
      <c r="D96" s="12"/>
      <c r="E96" s="12"/>
      <c r="F96" s="12">
        <v>2724.83</v>
      </c>
      <c r="G96" s="12"/>
      <c r="H96" s="12"/>
      <c r="I96" s="12"/>
      <c r="J96" s="10"/>
    </row>
    <row r="97" spans="1:10" ht="16.5" thickBot="1">
      <c r="A97" s="8"/>
      <c r="B97" s="22" t="s">
        <v>22</v>
      </c>
      <c r="C97" s="12">
        <f>SUM(D97:I97)</f>
        <v>2643.0851</v>
      </c>
      <c r="D97" s="12"/>
      <c r="E97" s="12"/>
      <c r="F97" s="12">
        <f>F96*0.97</f>
        <v>2643.0851</v>
      </c>
      <c r="G97" s="12"/>
      <c r="H97" s="12"/>
      <c r="I97" s="12"/>
      <c r="J97" s="10"/>
    </row>
    <row r="98" spans="1:10" ht="16.5" thickBot="1">
      <c r="A98" s="8"/>
      <c r="B98" s="22" t="s">
        <v>23</v>
      </c>
      <c r="C98" s="12">
        <f>C96*0.03</f>
        <v>81.7449</v>
      </c>
      <c r="D98" s="12"/>
      <c r="E98" s="12"/>
      <c r="F98" s="12">
        <f>F96*0.03</f>
        <v>81.7449</v>
      </c>
      <c r="G98" s="12"/>
      <c r="H98" s="12"/>
      <c r="I98" s="12"/>
      <c r="J98" s="10"/>
    </row>
    <row r="99" spans="1:10" ht="95.25" thickBot="1">
      <c r="A99" s="8">
        <v>33</v>
      </c>
      <c r="B99" s="39" t="s">
        <v>58</v>
      </c>
      <c r="C99" s="12">
        <v>21.73</v>
      </c>
      <c r="D99" s="12"/>
      <c r="E99" s="12">
        <v>21.73</v>
      </c>
      <c r="F99" s="12"/>
      <c r="G99" s="12"/>
      <c r="H99" s="12"/>
      <c r="I99" s="12"/>
      <c r="J99" s="10"/>
    </row>
    <row r="100" spans="1:10" ht="16.5" thickBot="1">
      <c r="A100" s="8"/>
      <c r="B100" s="22" t="s">
        <v>23</v>
      </c>
      <c r="C100" s="12">
        <v>21.73</v>
      </c>
      <c r="D100" s="12"/>
      <c r="E100" s="12">
        <v>21.73</v>
      </c>
      <c r="F100" s="12"/>
      <c r="G100" s="12"/>
      <c r="H100" s="12"/>
      <c r="I100" s="12"/>
      <c r="J100" s="10"/>
    </row>
    <row r="101" spans="1:10" ht="95.25" thickBot="1">
      <c r="A101" s="8">
        <v>34</v>
      </c>
      <c r="B101" s="39" t="s">
        <v>59</v>
      </c>
      <c r="C101" s="12">
        <v>0</v>
      </c>
      <c r="D101" s="12"/>
      <c r="E101" s="12">
        <v>0</v>
      </c>
      <c r="F101" s="12"/>
      <c r="G101" s="12"/>
      <c r="H101" s="12"/>
      <c r="I101" s="12"/>
      <c r="J101" s="10"/>
    </row>
    <row r="102" spans="1:10" ht="16.5" thickBot="1">
      <c r="A102" s="8"/>
      <c r="B102" s="22" t="s">
        <v>22</v>
      </c>
      <c r="C102" s="12">
        <v>0</v>
      </c>
      <c r="D102" s="12"/>
      <c r="E102" s="12">
        <f>E101*0.97</f>
        <v>0</v>
      </c>
      <c r="F102" s="12"/>
      <c r="G102" s="12"/>
      <c r="H102" s="12"/>
      <c r="I102" s="12"/>
      <c r="J102" s="10"/>
    </row>
    <row r="103" spans="1:10" ht="16.5" thickBot="1">
      <c r="A103" s="8"/>
      <c r="B103" s="22" t="s">
        <v>23</v>
      </c>
      <c r="C103" s="12">
        <v>0</v>
      </c>
      <c r="D103" s="12"/>
      <c r="E103" s="12">
        <f>E101*0.03</f>
        <v>0</v>
      </c>
      <c r="F103" s="12"/>
      <c r="G103" s="12"/>
      <c r="H103" s="12"/>
      <c r="I103" s="12"/>
      <c r="J103" s="10"/>
    </row>
    <row r="104" spans="1:10" ht="48" thickBot="1">
      <c r="A104" s="8">
        <v>35</v>
      </c>
      <c r="B104" s="11" t="s">
        <v>60</v>
      </c>
      <c r="C104" s="12">
        <v>85000</v>
      </c>
      <c r="D104" s="12"/>
      <c r="E104" s="12"/>
      <c r="F104" s="12"/>
      <c r="G104" s="12"/>
      <c r="H104" s="12">
        <v>85000</v>
      </c>
      <c r="I104" s="12"/>
      <c r="J104" s="10"/>
    </row>
    <row r="105" spans="1:10" ht="16.5" thickBot="1">
      <c r="A105" s="8"/>
      <c r="B105" s="22" t="s">
        <v>22</v>
      </c>
      <c r="C105" s="12">
        <v>77600</v>
      </c>
      <c r="D105" s="12"/>
      <c r="E105" s="12"/>
      <c r="F105" s="12"/>
      <c r="G105" s="12"/>
      <c r="H105" s="12">
        <v>77600</v>
      </c>
      <c r="I105" s="12"/>
      <c r="J105" s="10"/>
    </row>
    <row r="106" spans="1:10" ht="16.5" thickBot="1">
      <c r="A106" s="8"/>
      <c r="B106" s="22" t="s">
        <v>23</v>
      </c>
      <c r="C106" s="12">
        <v>7400</v>
      </c>
      <c r="D106" s="12"/>
      <c r="E106" s="12"/>
      <c r="F106" s="12"/>
      <c r="G106" s="12"/>
      <c r="H106" s="12">
        <v>7400</v>
      </c>
      <c r="I106" s="12"/>
      <c r="J106" s="10"/>
    </row>
    <row r="107" spans="1:10" ht="63.75" thickBot="1">
      <c r="A107" s="8">
        <v>36</v>
      </c>
      <c r="B107" s="11" t="s">
        <v>61</v>
      </c>
      <c r="C107" s="12">
        <f>SUM(D107:I107)</f>
        <v>16713.760000000002</v>
      </c>
      <c r="D107" s="12"/>
      <c r="E107" s="12">
        <v>1713.76</v>
      </c>
      <c r="F107" s="12"/>
      <c r="G107" s="12">
        <v>5000</v>
      </c>
      <c r="H107" s="12">
        <v>5000</v>
      </c>
      <c r="I107" s="12">
        <v>5000</v>
      </c>
      <c r="J107" s="10"/>
    </row>
    <row r="108" spans="1:10" ht="16.5" thickBot="1">
      <c r="A108" s="8"/>
      <c r="B108" s="22" t="s">
        <v>22</v>
      </c>
      <c r="C108" s="12">
        <f>SUM(D108:I108)</f>
        <v>14550</v>
      </c>
      <c r="D108" s="12"/>
      <c r="E108" s="12"/>
      <c r="F108" s="12"/>
      <c r="G108" s="12">
        <f>G107*0.97</f>
        <v>4850</v>
      </c>
      <c r="H108" s="12">
        <f>H107*0.97</f>
        <v>4850</v>
      </c>
      <c r="I108" s="12">
        <f>I107*0.97</f>
        <v>4850</v>
      </c>
      <c r="J108" s="10"/>
    </row>
    <row r="109" spans="1:10" ht="16.5" thickBot="1">
      <c r="A109" s="8"/>
      <c r="B109" s="22" t="s">
        <v>23</v>
      </c>
      <c r="C109" s="12">
        <f>SUM(D109:I109)</f>
        <v>2163.76</v>
      </c>
      <c r="D109" s="12"/>
      <c r="E109" s="12">
        <v>1713.76</v>
      </c>
      <c r="F109" s="12"/>
      <c r="G109" s="12">
        <f>G107*0.03</f>
        <v>150</v>
      </c>
      <c r="H109" s="12">
        <f>H107*0.03</f>
        <v>150</v>
      </c>
      <c r="I109" s="12">
        <f>I107*0.03</f>
        <v>150</v>
      </c>
      <c r="J109" s="10"/>
    </row>
    <row r="110" spans="1:10" ht="16.5" thickBot="1">
      <c r="A110" s="8"/>
      <c r="B110" s="22"/>
      <c r="C110" s="12">
        <f aca="true" t="shared" si="5" ref="C110:C117">SUM(D110:I110)</f>
        <v>0</v>
      </c>
      <c r="D110" s="12"/>
      <c r="E110" s="12"/>
      <c r="F110" s="12"/>
      <c r="G110" s="12"/>
      <c r="H110" s="12"/>
      <c r="I110" s="12"/>
      <c r="J110" s="10"/>
    </row>
    <row r="111" spans="1:10" ht="39" thickBot="1">
      <c r="A111" s="8">
        <v>37</v>
      </c>
      <c r="B111" s="45" t="s">
        <v>62</v>
      </c>
      <c r="C111" s="12">
        <f t="shared" si="5"/>
        <v>4000</v>
      </c>
      <c r="D111" s="12"/>
      <c r="E111" s="12"/>
      <c r="F111" s="12"/>
      <c r="G111" s="12">
        <v>4000</v>
      </c>
      <c r="H111" s="12"/>
      <c r="I111" s="12"/>
      <c r="J111" s="10"/>
    </row>
    <row r="112" spans="1:10" ht="16.5" thickBot="1">
      <c r="A112" s="8"/>
      <c r="B112" s="22" t="s">
        <v>22</v>
      </c>
      <c r="C112" s="12">
        <f t="shared" si="5"/>
        <v>3880</v>
      </c>
      <c r="D112" s="12"/>
      <c r="E112" s="12"/>
      <c r="F112" s="12"/>
      <c r="G112" s="12">
        <f>G111*0.97</f>
        <v>3880</v>
      </c>
      <c r="H112" s="12"/>
      <c r="I112" s="12"/>
      <c r="J112" s="10"/>
    </row>
    <row r="113" spans="1:10" ht="16.5" thickBot="1">
      <c r="A113" s="8"/>
      <c r="B113" s="22" t="s">
        <v>23</v>
      </c>
      <c r="C113" s="12">
        <f t="shared" si="5"/>
        <v>120</v>
      </c>
      <c r="D113" s="12"/>
      <c r="E113" s="12"/>
      <c r="F113" s="12"/>
      <c r="G113" s="12">
        <f>G111*0.03</f>
        <v>120</v>
      </c>
      <c r="H113" s="12"/>
      <c r="I113" s="12"/>
      <c r="J113" s="10"/>
    </row>
    <row r="114" spans="1:10" ht="39" thickBot="1">
      <c r="A114" s="8">
        <v>38</v>
      </c>
      <c r="B114" s="45" t="s">
        <v>63</v>
      </c>
      <c r="C114" s="12">
        <f t="shared" si="5"/>
        <v>4000</v>
      </c>
      <c r="D114" s="12"/>
      <c r="E114" s="12"/>
      <c r="F114" s="12"/>
      <c r="G114" s="12">
        <v>4000</v>
      </c>
      <c r="H114" s="12"/>
      <c r="I114" s="12"/>
      <c r="J114" s="10"/>
    </row>
    <row r="115" spans="1:10" ht="16.5" thickBot="1">
      <c r="A115" s="8"/>
      <c r="B115" s="22" t="s">
        <v>22</v>
      </c>
      <c r="C115" s="12">
        <f t="shared" si="5"/>
        <v>3880</v>
      </c>
      <c r="D115" s="12"/>
      <c r="E115" s="12"/>
      <c r="F115" s="12"/>
      <c r="G115" s="12">
        <f>G114*0.97</f>
        <v>3880</v>
      </c>
      <c r="H115" s="12"/>
      <c r="I115" s="12"/>
      <c r="J115" s="10"/>
    </row>
    <row r="116" spans="1:10" ht="16.5" thickBot="1">
      <c r="A116" s="8"/>
      <c r="B116" s="22" t="s">
        <v>23</v>
      </c>
      <c r="C116" s="12">
        <f t="shared" si="5"/>
        <v>120</v>
      </c>
      <c r="D116" s="12"/>
      <c r="E116" s="12"/>
      <c r="F116" s="12"/>
      <c r="G116" s="12">
        <f>G114*0.03</f>
        <v>120</v>
      </c>
      <c r="H116" s="12"/>
      <c r="I116" s="12"/>
      <c r="J116" s="10"/>
    </row>
    <row r="117" spans="1:10" ht="39" thickBot="1">
      <c r="A117" s="8">
        <v>39</v>
      </c>
      <c r="B117" s="45" t="s">
        <v>64</v>
      </c>
      <c r="C117" s="12">
        <f t="shared" si="5"/>
        <v>7000</v>
      </c>
      <c r="D117" s="12"/>
      <c r="E117" s="12"/>
      <c r="F117" s="12"/>
      <c r="G117" s="12">
        <v>7000</v>
      </c>
      <c r="H117" s="12"/>
      <c r="I117" s="12"/>
      <c r="J117" s="10"/>
    </row>
    <row r="118" spans="1:10" ht="16.5" thickBot="1">
      <c r="A118" s="8"/>
      <c r="B118" s="22" t="s">
        <v>22</v>
      </c>
      <c r="C118" s="12">
        <f>C117*0.97</f>
        <v>6790</v>
      </c>
      <c r="D118" s="12"/>
      <c r="E118" s="12"/>
      <c r="F118" s="12"/>
      <c r="G118" s="12">
        <f>G117*0.97</f>
        <v>6790</v>
      </c>
      <c r="H118" s="12"/>
      <c r="I118" s="12"/>
      <c r="J118" s="10"/>
    </row>
    <row r="119" spans="1:10" ht="16.5" thickBot="1">
      <c r="A119" s="8"/>
      <c r="B119" s="22" t="s">
        <v>23</v>
      </c>
      <c r="C119" s="12">
        <f>C117*0.03</f>
        <v>210</v>
      </c>
      <c r="D119" s="12"/>
      <c r="E119" s="12"/>
      <c r="F119" s="12"/>
      <c r="G119" s="12">
        <f>G117*0.03</f>
        <v>210</v>
      </c>
      <c r="H119" s="12"/>
      <c r="I119" s="12"/>
      <c r="J119" s="10"/>
    </row>
    <row r="120" spans="1:10" ht="48" thickBot="1">
      <c r="A120" s="8">
        <v>40</v>
      </c>
      <c r="B120" s="22" t="s">
        <v>65</v>
      </c>
      <c r="C120" s="12">
        <f aca="true" t="shared" si="6" ref="C120:C126">SUM(D120:I120)</f>
        <v>5000</v>
      </c>
      <c r="D120" s="12"/>
      <c r="E120" s="12"/>
      <c r="F120" s="12"/>
      <c r="G120" s="12">
        <v>5000</v>
      </c>
      <c r="H120" s="12"/>
      <c r="I120" s="12"/>
      <c r="J120" s="10"/>
    </row>
    <row r="121" spans="1:10" ht="16.5" thickBot="1">
      <c r="A121" s="8"/>
      <c r="B121" s="13" t="s">
        <v>23</v>
      </c>
      <c r="C121" s="12">
        <f t="shared" si="6"/>
        <v>5000</v>
      </c>
      <c r="D121" s="12"/>
      <c r="E121" s="12"/>
      <c r="F121" s="12"/>
      <c r="G121" s="12">
        <v>5000</v>
      </c>
      <c r="H121" s="12"/>
      <c r="I121" s="12"/>
      <c r="J121" s="10"/>
    </row>
    <row r="122" spans="1:10" ht="63.75" thickBot="1">
      <c r="A122" s="6">
        <v>41</v>
      </c>
      <c r="B122" s="15" t="s">
        <v>66</v>
      </c>
      <c r="C122" s="12">
        <f t="shared" si="6"/>
        <v>125000</v>
      </c>
      <c r="D122" s="12"/>
      <c r="E122" s="12"/>
      <c r="F122" s="12"/>
      <c r="G122" s="12"/>
      <c r="H122" s="12">
        <v>125000</v>
      </c>
      <c r="I122" s="12"/>
      <c r="J122" s="10"/>
    </row>
    <row r="123" spans="1:10" ht="16.5" thickBot="1">
      <c r="A123" s="8"/>
      <c r="B123" s="22" t="s">
        <v>22</v>
      </c>
      <c r="C123" s="12">
        <f t="shared" si="6"/>
        <v>121250</v>
      </c>
      <c r="D123" s="12"/>
      <c r="E123" s="12"/>
      <c r="F123" s="12"/>
      <c r="G123" s="12"/>
      <c r="H123" s="12">
        <f>H122*0.97</f>
        <v>121250</v>
      </c>
      <c r="I123" s="12"/>
      <c r="J123" s="10"/>
    </row>
    <row r="124" spans="1:10" ht="16.5" thickBot="1">
      <c r="A124" s="3"/>
      <c r="B124" s="46" t="s">
        <v>23</v>
      </c>
      <c r="C124" s="12">
        <f t="shared" si="6"/>
        <v>3750</v>
      </c>
      <c r="D124" s="16"/>
      <c r="E124" s="16"/>
      <c r="F124" s="16"/>
      <c r="G124" s="16"/>
      <c r="H124" s="16">
        <f>H122*0.03</f>
        <v>3750</v>
      </c>
      <c r="I124" s="16"/>
      <c r="J124" s="47"/>
    </row>
    <row r="125" spans="1:10" ht="31.5">
      <c r="A125" s="36">
        <v>42</v>
      </c>
      <c r="B125" s="48" t="s">
        <v>67</v>
      </c>
      <c r="C125" s="49">
        <f t="shared" si="6"/>
        <v>0</v>
      </c>
      <c r="D125" s="49"/>
      <c r="E125" s="49"/>
      <c r="F125" s="49"/>
      <c r="G125" s="49"/>
      <c r="H125" s="49"/>
      <c r="I125" s="49"/>
      <c r="J125" s="49"/>
    </row>
    <row r="126" spans="2:10" ht="15.75">
      <c r="B126" s="50" t="s">
        <v>23</v>
      </c>
      <c r="C126" s="49">
        <f t="shared" si="6"/>
        <v>0</v>
      </c>
      <c r="D126" s="51"/>
      <c r="E126" s="51"/>
      <c r="F126" s="51"/>
      <c r="G126" s="51"/>
      <c r="H126" s="51"/>
      <c r="I126" s="51"/>
      <c r="J126" s="51"/>
    </row>
    <row r="127" spans="1:10" ht="47.25">
      <c r="A127" s="36">
        <v>43</v>
      </c>
      <c r="B127" s="52" t="s">
        <v>68</v>
      </c>
      <c r="C127" s="53">
        <v>94.4</v>
      </c>
      <c r="D127" s="54">
        <v>94.4</v>
      </c>
      <c r="E127" s="36"/>
      <c r="F127" s="36"/>
      <c r="G127" s="36"/>
      <c r="H127" s="36"/>
      <c r="I127" s="36"/>
      <c r="J127" s="36"/>
    </row>
    <row r="128" spans="1:10" ht="15.75">
      <c r="A128" s="36"/>
      <c r="B128" s="55" t="s">
        <v>23</v>
      </c>
      <c r="C128" s="56">
        <v>94.4</v>
      </c>
      <c r="D128" s="54">
        <v>94.4</v>
      </c>
      <c r="E128" s="36"/>
      <c r="F128" s="36"/>
      <c r="G128" s="36"/>
      <c r="H128" s="36"/>
      <c r="I128" s="36"/>
      <c r="J128" s="36"/>
    </row>
    <row r="129" spans="1:10" ht="51">
      <c r="A129" s="36">
        <v>44</v>
      </c>
      <c r="B129" s="40" t="s">
        <v>69</v>
      </c>
      <c r="C129" s="44">
        <v>37.5</v>
      </c>
      <c r="D129" s="44"/>
      <c r="E129" s="44">
        <v>37.5</v>
      </c>
      <c r="F129" s="44"/>
      <c r="G129" s="44"/>
      <c r="H129" s="44"/>
      <c r="I129" s="44"/>
      <c r="J129" s="44"/>
    </row>
    <row r="130" spans="1:10" ht="12.75">
      <c r="A130" s="36"/>
      <c r="B130" s="36" t="s">
        <v>23</v>
      </c>
      <c r="C130" s="44">
        <v>37.5</v>
      </c>
      <c r="D130" s="44"/>
      <c r="E130" s="44">
        <v>37.5</v>
      </c>
      <c r="F130" s="44"/>
      <c r="G130" s="44"/>
      <c r="H130" s="44"/>
      <c r="I130" s="44"/>
      <c r="J130" s="44"/>
    </row>
    <row r="131" spans="1:10" ht="79.5" thickBot="1">
      <c r="A131" s="36">
        <v>45</v>
      </c>
      <c r="B131" s="39" t="s">
        <v>70</v>
      </c>
      <c r="C131" s="44">
        <v>46.79</v>
      </c>
      <c r="D131" s="44"/>
      <c r="E131" s="44">
        <v>46.79</v>
      </c>
      <c r="F131" s="44"/>
      <c r="G131" s="44"/>
      <c r="H131" s="44"/>
      <c r="I131" s="44"/>
      <c r="J131" s="44"/>
    </row>
    <row r="132" spans="1:10" ht="16.5" thickBot="1">
      <c r="A132" s="36"/>
      <c r="B132" s="22" t="s">
        <v>23</v>
      </c>
      <c r="C132" s="44">
        <v>46.79</v>
      </c>
      <c r="D132" s="44"/>
      <c r="E132" s="44">
        <v>46.79</v>
      </c>
      <c r="F132" s="44"/>
      <c r="G132" s="44"/>
      <c r="H132" s="44"/>
      <c r="I132" s="44"/>
      <c r="J132" s="44"/>
    </row>
    <row r="133" spans="1:10" ht="63">
      <c r="A133" s="36">
        <v>46</v>
      </c>
      <c r="B133" s="57" t="s">
        <v>71</v>
      </c>
      <c r="C133" s="58">
        <v>99.556</v>
      </c>
      <c r="D133" s="58"/>
      <c r="E133" s="58">
        <v>99.556</v>
      </c>
      <c r="F133" s="44"/>
      <c r="G133" s="44"/>
      <c r="H133" s="44"/>
      <c r="I133" s="44"/>
      <c r="J133" s="44"/>
    </row>
    <row r="134" spans="1:10" ht="15.75">
      <c r="A134" s="36"/>
      <c r="B134" s="57" t="s">
        <v>23</v>
      </c>
      <c r="C134" s="58">
        <v>99.56</v>
      </c>
      <c r="D134" s="58"/>
      <c r="E134" s="58">
        <v>99.56</v>
      </c>
      <c r="F134" s="44"/>
      <c r="G134" s="44"/>
      <c r="H134" s="44"/>
      <c r="I134" s="44"/>
      <c r="J134" s="44"/>
    </row>
    <row r="135" spans="1:10" ht="94.5">
      <c r="A135" s="36">
        <v>47</v>
      </c>
      <c r="B135" s="57" t="s">
        <v>72</v>
      </c>
      <c r="C135" s="58">
        <v>99.371</v>
      </c>
      <c r="D135" s="58"/>
      <c r="E135" s="58">
        <v>99.371</v>
      </c>
      <c r="F135" s="44"/>
      <c r="G135" s="44"/>
      <c r="H135" s="44"/>
      <c r="I135" s="44"/>
      <c r="J135" s="44"/>
    </row>
    <row r="136" spans="1:10" ht="15.75">
      <c r="A136" s="36"/>
      <c r="B136" s="57" t="s">
        <v>23</v>
      </c>
      <c r="C136" s="58">
        <v>99.37</v>
      </c>
      <c r="D136" s="58"/>
      <c r="E136" s="58">
        <v>99.37</v>
      </c>
      <c r="F136" s="44"/>
      <c r="G136" s="44"/>
      <c r="H136" s="44"/>
      <c r="I136" s="44"/>
      <c r="J136" s="44"/>
    </row>
    <row r="137" spans="1:10" ht="63">
      <c r="A137" s="36">
        <v>48</v>
      </c>
      <c r="B137" s="57" t="s">
        <v>73</v>
      </c>
      <c r="C137" s="58">
        <v>99.714</v>
      </c>
      <c r="D137" s="58"/>
      <c r="E137" s="58">
        <v>99.714</v>
      </c>
      <c r="F137" s="36"/>
      <c r="G137" s="36"/>
      <c r="H137" s="36"/>
      <c r="I137" s="36"/>
      <c r="J137" s="36"/>
    </row>
    <row r="138" spans="1:10" ht="15.75">
      <c r="A138" s="36"/>
      <c r="B138" s="57" t="s">
        <v>23</v>
      </c>
      <c r="C138" s="58">
        <v>99.71</v>
      </c>
      <c r="D138" s="58"/>
      <c r="E138" s="58">
        <v>99.71</v>
      </c>
      <c r="F138" s="36"/>
      <c r="G138" s="36"/>
      <c r="H138" s="36"/>
      <c r="I138" s="36"/>
      <c r="J138" s="36"/>
    </row>
    <row r="139" spans="1:10" ht="63">
      <c r="A139">
        <v>49</v>
      </c>
      <c r="B139" s="57" t="s">
        <v>74</v>
      </c>
      <c r="C139" s="44">
        <v>100</v>
      </c>
      <c r="D139" s="44"/>
      <c r="E139" s="44">
        <v>100</v>
      </c>
      <c r="F139" s="44"/>
      <c r="G139" s="44"/>
      <c r="H139" s="44"/>
      <c r="I139" s="44"/>
      <c r="J139" s="44"/>
    </row>
    <row r="140" spans="1:10" ht="15.75">
      <c r="A140" s="59"/>
      <c r="B140" s="60" t="s">
        <v>23</v>
      </c>
      <c r="C140" s="44">
        <v>100</v>
      </c>
      <c r="D140" s="44"/>
      <c r="E140" s="44">
        <v>100</v>
      </c>
      <c r="F140" s="44"/>
      <c r="G140" s="44"/>
      <c r="H140" s="44"/>
      <c r="I140" s="44"/>
      <c r="J140" s="44"/>
    </row>
    <row r="141" spans="1:10" ht="63">
      <c r="A141" s="61">
        <v>50</v>
      </c>
      <c r="B141" s="57" t="s">
        <v>75</v>
      </c>
      <c r="C141" s="44">
        <v>0</v>
      </c>
      <c r="D141" s="44"/>
      <c r="E141" s="44">
        <v>0</v>
      </c>
      <c r="F141" s="44"/>
      <c r="G141" s="44"/>
      <c r="H141" s="44"/>
      <c r="I141" s="44"/>
      <c r="J141" s="44"/>
    </row>
    <row r="142" spans="1:10" ht="15.75">
      <c r="A142" s="62"/>
      <c r="B142" s="60" t="s">
        <v>23</v>
      </c>
      <c r="C142" s="44">
        <v>0</v>
      </c>
      <c r="D142" s="44"/>
      <c r="E142" s="44">
        <v>0</v>
      </c>
      <c r="F142" s="44"/>
      <c r="G142" s="44"/>
      <c r="H142" s="44"/>
      <c r="I142" s="44"/>
      <c r="J142" s="44"/>
    </row>
    <row r="143" spans="1:10" ht="63">
      <c r="A143" s="59">
        <v>51</v>
      </c>
      <c r="B143" s="57" t="s">
        <v>76</v>
      </c>
      <c r="C143" s="44">
        <f>SUM(D143:I143)</f>
        <v>1019.4</v>
      </c>
      <c r="D143" s="44"/>
      <c r="E143" s="44">
        <v>1019.4</v>
      </c>
      <c r="F143" s="44"/>
      <c r="G143" s="44"/>
      <c r="H143" s="44"/>
      <c r="I143" s="44"/>
      <c r="J143" s="44"/>
    </row>
    <row r="144" spans="1:10" ht="15.75">
      <c r="A144" s="62"/>
      <c r="B144" s="60" t="s">
        <v>23</v>
      </c>
      <c r="C144" s="44">
        <f>SUM(D144:I144)</f>
        <v>1019.4</v>
      </c>
      <c r="D144" s="44"/>
      <c r="E144" s="44">
        <v>1019.4</v>
      </c>
      <c r="F144" s="44"/>
      <c r="G144" s="44"/>
      <c r="H144" s="44"/>
      <c r="I144" s="44"/>
      <c r="J144" s="44"/>
    </row>
    <row r="145" spans="1:10" ht="63">
      <c r="A145" s="59">
        <v>52</v>
      </c>
      <c r="B145" s="57" t="s">
        <v>77</v>
      </c>
      <c r="C145" s="44">
        <v>100</v>
      </c>
      <c r="D145" s="44"/>
      <c r="E145" s="44">
        <v>100</v>
      </c>
      <c r="F145" s="44"/>
      <c r="G145" s="44"/>
      <c r="H145" s="44"/>
      <c r="I145" s="44"/>
      <c r="J145" s="44"/>
    </row>
    <row r="146" spans="1:10" ht="15.75">
      <c r="A146" s="63"/>
      <c r="B146" s="60" t="s">
        <v>23</v>
      </c>
      <c r="C146" s="64">
        <v>100</v>
      </c>
      <c r="D146" s="64"/>
      <c r="E146" s="64">
        <v>100</v>
      </c>
      <c r="F146" s="64"/>
      <c r="G146" s="64"/>
      <c r="H146" s="64"/>
      <c r="I146" s="64"/>
      <c r="J146" s="64"/>
    </row>
    <row r="147" spans="1:10" ht="63">
      <c r="A147" s="59">
        <v>53</v>
      </c>
      <c r="B147" s="57" t="s">
        <v>78</v>
      </c>
      <c r="C147" s="44">
        <v>0</v>
      </c>
      <c r="D147" s="44"/>
      <c r="E147" s="44">
        <v>0</v>
      </c>
      <c r="F147" s="44"/>
      <c r="G147" s="44"/>
      <c r="H147" s="44"/>
      <c r="I147" s="44"/>
      <c r="J147" s="44"/>
    </row>
    <row r="148" spans="1:10" ht="15.75">
      <c r="A148" s="62"/>
      <c r="B148" s="60" t="s">
        <v>23</v>
      </c>
      <c r="C148" s="44">
        <v>0</v>
      </c>
      <c r="D148" s="44"/>
      <c r="E148" s="44">
        <v>0</v>
      </c>
      <c r="F148" s="44"/>
      <c r="G148" s="44"/>
      <c r="H148" s="44"/>
      <c r="I148" s="44"/>
      <c r="J148" s="44"/>
    </row>
    <row r="149" spans="1:10" ht="63">
      <c r="A149" s="59">
        <v>54</v>
      </c>
      <c r="B149" s="57" t="s">
        <v>79</v>
      </c>
      <c r="C149" s="44">
        <v>1000</v>
      </c>
      <c r="D149" s="44"/>
      <c r="E149" s="44">
        <v>1000</v>
      </c>
      <c r="F149" s="44"/>
      <c r="G149" s="44"/>
      <c r="H149" s="44"/>
      <c r="I149" s="44"/>
      <c r="J149" s="44"/>
    </row>
    <row r="150" spans="1:10" ht="12.75">
      <c r="A150" s="62"/>
      <c r="B150" s="65" t="s">
        <v>23</v>
      </c>
      <c r="C150" s="66">
        <v>1000</v>
      </c>
      <c r="D150" s="44"/>
      <c r="E150" s="66">
        <v>1000</v>
      </c>
      <c r="F150" s="44"/>
      <c r="G150" s="44"/>
      <c r="H150" s="44"/>
      <c r="I150" s="44"/>
      <c r="J150" s="44"/>
    </row>
    <row r="151" spans="1:10" ht="78.75">
      <c r="A151" s="59">
        <v>55</v>
      </c>
      <c r="B151" s="57" t="s">
        <v>80</v>
      </c>
      <c r="C151" s="44">
        <v>14000</v>
      </c>
      <c r="D151" s="44"/>
      <c r="E151" s="44">
        <v>14000</v>
      </c>
      <c r="F151" s="44"/>
      <c r="G151" s="44"/>
      <c r="H151" s="44"/>
      <c r="I151" s="44"/>
      <c r="J151" s="44"/>
    </row>
    <row r="152" spans="1:10" ht="15.75">
      <c r="A152" s="61"/>
      <c r="B152" s="60" t="s">
        <v>22</v>
      </c>
      <c r="C152" s="44">
        <v>13580</v>
      </c>
      <c r="D152" s="44"/>
      <c r="E152" s="44">
        <v>13580</v>
      </c>
      <c r="F152" s="44"/>
      <c r="G152" s="44"/>
      <c r="H152" s="44"/>
      <c r="I152" s="44"/>
      <c r="J152" s="44"/>
    </row>
    <row r="153" spans="1:10" ht="15.75">
      <c r="A153" s="62"/>
      <c r="B153" s="60" t="s">
        <v>23</v>
      </c>
      <c r="C153" s="44">
        <v>420</v>
      </c>
      <c r="D153" s="44"/>
      <c r="E153" s="44">
        <v>420</v>
      </c>
      <c r="F153" s="44"/>
      <c r="G153" s="44"/>
      <c r="H153" s="44"/>
      <c r="I153" s="44"/>
      <c r="J153" s="44"/>
    </row>
    <row r="154" spans="1:10" ht="47.25">
      <c r="A154" s="59">
        <v>56</v>
      </c>
      <c r="B154" s="57" t="s">
        <v>81</v>
      </c>
      <c r="C154" s="44">
        <v>86.32</v>
      </c>
      <c r="D154" s="44"/>
      <c r="E154" s="44">
        <v>86.32</v>
      </c>
      <c r="F154" s="44"/>
      <c r="G154" s="44"/>
      <c r="H154" s="44"/>
      <c r="I154" s="44"/>
      <c r="J154" s="44"/>
    </row>
    <row r="155" spans="1:10" ht="15.75">
      <c r="A155" s="62"/>
      <c r="B155" s="60" t="s">
        <v>23</v>
      </c>
      <c r="C155" s="44">
        <v>86.32</v>
      </c>
      <c r="D155" s="44"/>
      <c r="E155" s="44">
        <v>86.32</v>
      </c>
      <c r="F155" s="44"/>
      <c r="G155" s="44"/>
      <c r="H155" s="44"/>
      <c r="I155" s="44"/>
      <c r="J155" s="44"/>
    </row>
    <row r="156" spans="1:10" ht="31.5">
      <c r="A156" s="59">
        <v>57</v>
      </c>
      <c r="B156" s="57" t="s">
        <v>82</v>
      </c>
      <c r="C156" s="44">
        <v>100</v>
      </c>
      <c r="D156" s="44"/>
      <c r="E156" s="44">
        <v>100</v>
      </c>
      <c r="F156" s="44"/>
      <c r="G156" s="44"/>
      <c r="H156" s="44"/>
      <c r="I156" s="44"/>
      <c r="J156" s="44"/>
    </row>
    <row r="157" spans="1:10" ht="15.75">
      <c r="A157" s="62"/>
      <c r="B157" s="60" t="s">
        <v>23</v>
      </c>
      <c r="C157" s="44">
        <v>100</v>
      </c>
      <c r="D157" s="44"/>
      <c r="E157" s="44">
        <v>100</v>
      </c>
      <c r="F157" s="44"/>
      <c r="G157" s="44"/>
      <c r="H157" s="44"/>
      <c r="I157" s="44"/>
      <c r="J157" s="44"/>
    </row>
    <row r="158" spans="1:10" ht="47.25">
      <c r="A158" s="59">
        <v>58</v>
      </c>
      <c r="B158" s="57" t="s">
        <v>102</v>
      </c>
      <c r="C158" s="44">
        <v>300</v>
      </c>
      <c r="D158" s="44"/>
      <c r="E158" s="44">
        <v>300</v>
      </c>
      <c r="F158" s="44"/>
      <c r="G158" s="44"/>
      <c r="H158" s="44"/>
      <c r="I158" s="44"/>
      <c r="J158" s="44"/>
    </row>
    <row r="159" spans="1:10" ht="15.75">
      <c r="A159" s="62"/>
      <c r="B159" s="60" t="s">
        <v>23</v>
      </c>
      <c r="C159" s="44">
        <v>300</v>
      </c>
      <c r="D159" s="44"/>
      <c r="E159" s="44">
        <v>300</v>
      </c>
      <c r="F159" s="44"/>
      <c r="G159" s="44"/>
      <c r="H159" s="44"/>
      <c r="I159" s="44"/>
      <c r="J159" s="44"/>
    </row>
    <row r="160" spans="1:10" ht="63.75">
      <c r="A160" s="59">
        <v>59</v>
      </c>
      <c r="B160" s="67" t="s">
        <v>83</v>
      </c>
      <c r="C160" s="44">
        <v>40</v>
      </c>
      <c r="D160" s="44"/>
      <c r="E160" s="44">
        <v>40</v>
      </c>
      <c r="F160" s="44"/>
      <c r="G160" s="44"/>
      <c r="H160" s="44"/>
      <c r="I160" s="44"/>
      <c r="J160" s="44"/>
    </row>
    <row r="161" spans="1:10" ht="15.75">
      <c r="A161" s="62"/>
      <c r="B161" s="60" t="s">
        <v>23</v>
      </c>
      <c r="C161" s="66">
        <v>40</v>
      </c>
      <c r="D161" s="44"/>
      <c r="E161" s="66">
        <v>40</v>
      </c>
      <c r="F161" s="44"/>
      <c r="G161" s="44"/>
      <c r="H161" s="44"/>
      <c r="I161" s="44"/>
      <c r="J161" s="44"/>
    </row>
    <row r="162" spans="1:10" ht="47.25">
      <c r="A162" s="59">
        <v>60</v>
      </c>
      <c r="B162" s="68" t="s">
        <v>84</v>
      </c>
      <c r="C162" s="44">
        <v>700</v>
      </c>
      <c r="D162" s="44"/>
      <c r="E162" s="44">
        <v>700</v>
      </c>
      <c r="F162" s="44"/>
      <c r="G162" s="44"/>
      <c r="H162" s="44"/>
      <c r="I162" s="44"/>
      <c r="J162" s="44"/>
    </row>
    <row r="163" spans="1:10" ht="12.75">
      <c r="A163" s="62"/>
      <c r="B163" s="65" t="s">
        <v>23</v>
      </c>
      <c r="C163" s="44">
        <v>700</v>
      </c>
      <c r="D163" s="44"/>
      <c r="E163" s="44">
        <v>700</v>
      </c>
      <c r="F163" s="44"/>
      <c r="G163" s="44"/>
      <c r="H163" s="44"/>
      <c r="I163" s="44"/>
      <c r="J163" s="44"/>
    </row>
    <row r="164" spans="1:10" ht="38.25">
      <c r="A164" s="59">
        <v>61</v>
      </c>
      <c r="B164" s="69" t="s">
        <v>85</v>
      </c>
      <c r="C164" s="44">
        <f aca="true" t="shared" si="7" ref="C164:C169">SUM(D164:I164)</f>
        <v>28.22</v>
      </c>
      <c r="D164" s="44"/>
      <c r="E164" s="44">
        <v>28.22</v>
      </c>
      <c r="F164" s="44"/>
      <c r="G164" s="44"/>
      <c r="H164" s="44"/>
      <c r="I164" s="44"/>
      <c r="J164" s="44"/>
    </row>
    <row r="165" spans="1:10" ht="12.75">
      <c r="A165" s="62"/>
      <c r="B165" s="65" t="s">
        <v>23</v>
      </c>
      <c r="C165" s="44">
        <f t="shared" si="7"/>
        <v>28.22</v>
      </c>
      <c r="D165" s="44"/>
      <c r="E165" s="44">
        <v>28.22</v>
      </c>
      <c r="F165" s="44"/>
      <c r="G165" s="44"/>
      <c r="H165" s="44"/>
      <c r="I165" s="44"/>
      <c r="J165" s="44"/>
    </row>
    <row r="166" spans="1:10" ht="47.25">
      <c r="A166" s="59">
        <v>62</v>
      </c>
      <c r="B166" s="57" t="s">
        <v>86</v>
      </c>
      <c r="C166" s="70">
        <f t="shared" si="7"/>
        <v>28.05</v>
      </c>
      <c r="D166" s="36"/>
      <c r="E166" s="70">
        <v>28.05</v>
      </c>
      <c r="F166" s="36"/>
      <c r="G166" s="36"/>
      <c r="H166" s="36"/>
      <c r="I166" s="36"/>
      <c r="J166" s="36"/>
    </row>
    <row r="167" spans="1:10" ht="15.75">
      <c r="A167" s="62"/>
      <c r="B167" s="60" t="s">
        <v>23</v>
      </c>
      <c r="C167" s="70">
        <f t="shared" si="7"/>
        <v>28.05</v>
      </c>
      <c r="D167" s="36"/>
      <c r="E167" s="70">
        <v>28.05</v>
      </c>
      <c r="F167" s="36"/>
      <c r="G167" s="36"/>
      <c r="H167" s="36"/>
      <c r="I167" s="36"/>
      <c r="J167" s="36"/>
    </row>
    <row r="168" spans="1:10" ht="63">
      <c r="A168" s="59">
        <v>63</v>
      </c>
      <c r="B168" s="57" t="s">
        <v>87</v>
      </c>
      <c r="C168" s="70">
        <f t="shared" si="7"/>
        <v>133.59</v>
      </c>
      <c r="D168" s="36"/>
      <c r="E168" s="70">
        <v>133.59</v>
      </c>
      <c r="F168" s="36"/>
      <c r="G168" s="36"/>
      <c r="H168" s="36"/>
      <c r="I168" s="36"/>
      <c r="J168" s="36"/>
    </row>
    <row r="169" spans="1:10" ht="15.75">
      <c r="A169" s="62"/>
      <c r="B169" s="60" t="s">
        <v>23</v>
      </c>
      <c r="C169" s="70">
        <f t="shared" si="7"/>
        <v>133.59</v>
      </c>
      <c r="D169" s="36"/>
      <c r="E169" s="71">
        <v>133.59</v>
      </c>
      <c r="F169" s="36"/>
      <c r="G169" s="36"/>
      <c r="H169" s="36"/>
      <c r="I169" s="36"/>
      <c r="J169" s="36"/>
    </row>
    <row r="170" spans="1:10" ht="63">
      <c r="A170" s="59">
        <v>64</v>
      </c>
      <c r="B170" s="57" t="s">
        <v>88</v>
      </c>
      <c r="C170" s="71">
        <v>73.8</v>
      </c>
      <c r="D170" s="36"/>
      <c r="E170" s="71">
        <v>73.8</v>
      </c>
      <c r="F170" s="36"/>
      <c r="G170" s="36"/>
      <c r="H170" s="36"/>
      <c r="I170" s="36"/>
      <c r="J170" s="36"/>
    </row>
    <row r="171" spans="1:10" ht="15.75">
      <c r="A171" s="62"/>
      <c r="B171" s="60" t="s">
        <v>23</v>
      </c>
      <c r="C171" s="71">
        <v>73.8</v>
      </c>
      <c r="D171" s="36"/>
      <c r="E171" s="71">
        <v>73.8</v>
      </c>
      <c r="F171" s="36"/>
      <c r="G171" s="36"/>
      <c r="H171" s="36"/>
      <c r="I171" s="36"/>
      <c r="J171" s="36"/>
    </row>
    <row r="172" spans="1:10" ht="78.75">
      <c r="A172" s="59">
        <v>65</v>
      </c>
      <c r="B172" s="72" t="s">
        <v>89</v>
      </c>
      <c r="C172" s="44">
        <f>SUM(D172:I172)</f>
        <v>1684.2</v>
      </c>
      <c r="D172" s="36"/>
      <c r="E172" s="71">
        <v>1684.2</v>
      </c>
      <c r="F172" s="36"/>
      <c r="G172" s="36"/>
      <c r="H172" s="36"/>
      <c r="I172" s="36"/>
      <c r="J172" s="36"/>
    </row>
    <row r="173" spans="1:10" ht="15.75">
      <c r="A173" s="62"/>
      <c r="B173" s="65" t="s">
        <v>23</v>
      </c>
      <c r="C173" s="44">
        <f>SUM(D173:I173)</f>
        <v>1684.2</v>
      </c>
      <c r="D173" s="36"/>
      <c r="E173" s="71">
        <v>1684.2</v>
      </c>
      <c r="F173" s="36"/>
      <c r="G173" s="36"/>
      <c r="H173" s="36"/>
      <c r="I173" s="36"/>
      <c r="J173" s="36"/>
    </row>
    <row r="174" spans="1:10" ht="78.75">
      <c r="A174" s="59">
        <v>66</v>
      </c>
      <c r="B174" s="73" t="s">
        <v>90</v>
      </c>
      <c r="C174" s="44">
        <f>SUM(D174:I174)</f>
        <v>85</v>
      </c>
      <c r="D174" s="36"/>
      <c r="E174" s="71">
        <v>85</v>
      </c>
      <c r="F174" s="36"/>
      <c r="G174" s="36"/>
      <c r="H174" s="36"/>
      <c r="I174" s="36"/>
      <c r="J174" s="36"/>
    </row>
    <row r="175" spans="1:10" ht="15.75">
      <c r="A175" s="62"/>
      <c r="B175" s="65" t="s">
        <v>23</v>
      </c>
      <c r="C175" s="44">
        <f>SUM(D175:I175)</f>
        <v>85</v>
      </c>
      <c r="D175" s="36"/>
      <c r="E175" s="71">
        <v>85</v>
      </c>
      <c r="F175" s="36"/>
      <c r="G175" s="36"/>
      <c r="H175" s="36"/>
      <c r="I175" s="36"/>
      <c r="J175" s="36"/>
    </row>
    <row r="176" spans="1:10" ht="63">
      <c r="A176" s="59">
        <v>67</v>
      </c>
      <c r="B176" s="52" t="s">
        <v>91</v>
      </c>
      <c r="C176" s="44">
        <f aca="true" t="shared" si="8" ref="C176:C183">SUM(D176:I176)</f>
        <v>5000</v>
      </c>
      <c r="D176" s="44"/>
      <c r="E176" s="44">
        <v>5000</v>
      </c>
      <c r="F176" s="36"/>
      <c r="G176" s="36"/>
      <c r="H176" s="36"/>
      <c r="I176" s="36"/>
      <c r="J176" s="36"/>
    </row>
    <row r="177" spans="1:10" ht="15.75">
      <c r="A177" s="61"/>
      <c r="B177" s="74" t="s">
        <v>22</v>
      </c>
      <c r="C177" s="44">
        <f t="shared" si="8"/>
        <v>4850</v>
      </c>
      <c r="D177" s="44"/>
      <c r="E177" s="44">
        <f>E176*0.97</f>
        <v>4850</v>
      </c>
      <c r="F177" s="36"/>
      <c r="G177" s="36"/>
      <c r="H177" s="36"/>
      <c r="I177" s="36"/>
      <c r="J177" s="36"/>
    </row>
    <row r="178" spans="1:10" ht="15.75">
      <c r="A178" s="62"/>
      <c r="B178" s="74" t="s">
        <v>23</v>
      </c>
      <c r="C178" s="44">
        <f t="shared" si="8"/>
        <v>150</v>
      </c>
      <c r="D178" s="44"/>
      <c r="E178" s="44">
        <f>E176*0.03</f>
        <v>150</v>
      </c>
      <c r="F178" s="36"/>
      <c r="G178" s="36"/>
      <c r="H178" s="36"/>
      <c r="I178" s="36"/>
      <c r="J178" s="36"/>
    </row>
    <row r="179" spans="1:10" ht="94.5">
      <c r="A179" s="61">
        <v>68</v>
      </c>
      <c r="B179" s="75" t="s">
        <v>92</v>
      </c>
      <c r="C179" s="44">
        <f t="shared" si="8"/>
        <v>100</v>
      </c>
      <c r="D179" s="44"/>
      <c r="E179" s="44">
        <v>100</v>
      </c>
      <c r="F179" s="36"/>
      <c r="G179" s="36"/>
      <c r="H179" s="36"/>
      <c r="I179" s="36"/>
      <c r="J179" s="36"/>
    </row>
    <row r="180" spans="1:10" ht="15.75">
      <c r="A180" s="61"/>
      <c r="B180" s="74" t="s">
        <v>23</v>
      </c>
      <c r="C180" s="44">
        <f t="shared" si="8"/>
        <v>100</v>
      </c>
      <c r="D180" s="44"/>
      <c r="E180" s="44">
        <v>100</v>
      </c>
      <c r="F180" s="36"/>
      <c r="G180" s="36"/>
      <c r="H180" s="36"/>
      <c r="I180" s="36"/>
      <c r="J180" s="36"/>
    </row>
    <row r="181" spans="1:10" ht="78.75">
      <c r="A181" s="59">
        <v>69</v>
      </c>
      <c r="B181" s="52" t="s">
        <v>93</v>
      </c>
      <c r="C181" s="44">
        <f t="shared" si="8"/>
        <v>3000</v>
      </c>
      <c r="D181" s="44"/>
      <c r="E181" s="44">
        <v>3000</v>
      </c>
      <c r="F181" s="36"/>
      <c r="G181" s="36"/>
      <c r="H181" s="36"/>
      <c r="I181" s="36"/>
      <c r="J181" s="36"/>
    </row>
    <row r="182" spans="1:10" ht="15.75">
      <c r="A182" s="61"/>
      <c r="B182" s="74" t="s">
        <v>22</v>
      </c>
      <c r="C182" s="44">
        <f t="shared" si="8"/>
        <v>2910</v>
      </c>
      <c r="D182" s="44"/>
      <c r="E182" s="44">
        <f>E181*0.97</f>
        <v>2910</v>
      </c>
      <c r="F182" s="36"/>
      <c r="G182" s="36"/>
      <c r="H182" s="36"/>
      <c r="I182" s="36"/>
      <c r="J182" s="36"/>
    </row>
    <row r="183" spans="1:10" ht="15.75">
      <c r="A183" s="62"/>
      <c r="B183" s="74" t="s">
        <v>23</v>
      </c>
      <c r="C183" s="44">
        <f t="shared" si="8"/>
        <v>90</v>
      </c>
      <c r="D183" s="44"/>
      <c r="E183" s="44">
        <f>E181*0.03</f>
        <v>90</v>
      </c>
      <c r="F183" s="36"/>
      <c r="G183" s="36"/>
      <c r="H183" s="36"/>
      <c r="I183" s="36"/>
      <c r="J183" s="36"/>
    </row>
    <row r="184" spans="1:10" ht="78.75">
      <c r="A184" s="59">
        <v>70</v>
      </c>
      <c r="B184" s="76" t="s">
        <v>94</v>
      </c>
      <c r="C184" s="66">
        <f aca="true" t="shared" si="9" ref="C184:C194">SUM(D184:I184)</f>
        <v>202.5</v>
      </c>
      <c r="D184" s="36"/>
      <c r="E184" s="66">
        <v>202.5</v>
      </c>
      <c r="F184" s="36"/>
      <c r="G184" s="36"/>
      <c r="H184" s="36"/>
      <c r="I184" s="36"/>
      <c r="J184" s="36"/>
    </row>
    <row r="185" spans="1:10" ht="12.75">
      <c r="A185" s="62"/>
      <c r="B185" s="65" t="s">
        <v>23</v>
      </c>
      <c r="C185" s="66">
        <f t="shared" si="9"/>
        <v>202.5</v>
      </c>
      <c r="D185" s="36"/>
      <c r="E185" s="66">
        <v>202.5</v>
      </c>
      <c r="F185" s="36"/>
      <c r="G185" s="36"/>
      <c r="H185" s="36"/>
      <c r="I185" s="36"/>
      <c r="J185" s="36"/>
    </row>
    <row r="186" spans="1:10" ht="47.25">
      <c r="A186" s="59">
        <v>71</v>
      </c>
      <c r="B186" s="52" t="s">
        <v>95</v>
      </c>
      <c r="C186" s="77">
        <f t="shared" si="9"/>
        <v>99.6</v>
      </c>
      <c r="D186" s="77"/>
      <c r="E186" s="77">
        <v>99.6</v>
      </c>
      <c r="F186" s="44"/>
      <c r="G186" s="44"/>
      <c r="H186" s="44"/>
      <c r="I186" s="44"/>
      <c r="J186" s="44"/>
    </row>
    <row r="187" spans="1:10" ht="15.75">
      <c r="A187" s="62"/>
      <c r="B187" s="74" t="s">
        <v>23</v>
      </c>
      <c r="C187" s="77">
        <f t="shared" si="9"/>
        <v>99.6</v>
      </c>
      <c r="D187" s="77"/>
      <c r="E187" s="77">
        <v>99.6</v>
      </c>
      <c r="F187" s="44"/>
      <c r="G187" s="44"/>
      <c r="H187" s="44"/>
      <c r="I187" s="44"/>
      <c r="J187" s="44"/>
    </row>
    <row r="188" spans="1:10" ht="63">
      <c r="A188" s="59">
        <v>72</v>
      </c>
      <c r="B188" s="52" t="s">
        <v>96</v>
      </c>
      <c r="C188" s="77">
        <f t="shared" si="9"/>
        <v>99.86</v>
      </c>
      <c r="D188" s="55"/>
      <c r="E188" s="55">
        <v>99.86</v>
      </c>
      <c r="F188" s="36"/>
      <c r="G188" s="36"/>
      <c r="H188" s="36"/>
      <c r="I188" s="36"/>
      <c r="J188" s="36"/>
    </row>
    <row r="189" spans="1:10" ht="15.75">
      <c r="A189" s="62"/>
      <c r="B189" s="74" t="s">
        <v>23</v>
      </c>
      <c r="C189" s="77">
        <f t="shared" si="9"/>
        <v>99.86</v>
      </c>
      <c r="D189" s="55"/>
      <c r="E189" s="55">
        <v>99.86</v>
      </c>
      <c r="F189" s="36"/>
      <c r="G189" s="36"/>
      <c r="H189" s="36"/>
      <c r="I189" s="36"/>
      <c r="J189" s="36"/>
    </row>
    <row r="190" spans="1:10" ht="78.75">
      <c r="A190" s="59">
        <v>73</v>
      </c>
      <c r="B190" s="78" t="s">
        <v>97</v>
      </c>
      <c r="C190" s="77">
        <f t="shared" si="9"/>
        <v>99.82</v>
      </c>
      <c r="D190" s="55"/>
      <c r="E190" s="55">
        <v>99.82</v>
      </c>
      <c r="F190" s="36"/>
      <c r="G190" s="36"/>
      <c r="H190" s="36"/>
      <c r="I190" s="36"/>
      <c r="J190" s="36"/>
    </row>
    <row r="191" spans="1:10" ht="15.75">
      <c r="A191" s="62"/>
      <c r="B191" s="74" t="s">
        <v>23</v>
      </c>
      <c r="C191" s="77">
        <f t="shared" si="9"/>
        <v>99.82</v>
      </c>
      <c r="D191" s="55"/>
      <c r="E191" s="55">
        <v>99.82</v>
      </c>
      <c r="F191" s="36"/>
      <c r="G191" s="36"/>
      <c r="H191" s="36"/>
      <c r="I191" s="36"/>
      <c r="J191" s="36"/>
    </row>
    <row r="192" spans="1:10" ht="51">
      <c r="A192" s="59">
        <v>74</v>
      </c>
      <c r="B192" s="79" t="s">
        <v>98</v>
      </c>
      <c r="C192" s="44">
        <f t="shared" si="9"/>
        <v>70</v>
      </c>
      <c r="D192" s="44"/>
      <c r="E192" s="44">
        <v>70</v>
      </c>
      <c r="F192" s="44"/>
      <c r="G192" s="44"/>
      <c r="H192" s="44"/>
      <c r="I192" s="44"/>
      <c r="J192" s="36"/>
    </row>
    <row r="193" spans="1:10" ht="12.75">
      <c r="A193" s="62"/>
      <c r="B193" s="65" t="s">
        <v>23</v>
      </c>
      <c r="C193" s="44">
        <f t="shared" si="9"/>
        <v>70</v>
      </c>
      <c r="D193" s="44"/>
      <c r="E193" s="44">
        <v>70</v>
      </c>
      <c r="F193" s="44"/>
      <c r="G193" s="44"/>
      <c r="H193" s="44"/>
      <c r="I193" s="44"/>
      <c r="J193" s="36"/>
    </row>
    <row r="194" spans="1:10" ht="39">
      <c r="A194" s="59">
        <v>75</v>
      </c>
      <c r="B194" s="79" t="s">
        <v>99</v>
      </c>
      <c r="C194" s="80">
        <f t="shared" si="9"/>
        <v>200</v>
      </c>
      <c r="D194" s="81"/>
      <c r="E194" s="80">
        <v>200</v>
      </c>
      <c r="F194" s="82"/>
      <c r="G194" s="82"/>
      <c r="H194" s="82"/>
      <c r="I194" s="82"/>
      <c r="J194" s="82"/>
    </row>
    <row r="195" spans="1:10" ht="12.75">
      <c r="A195" s="62"/>
      <c r="B195" s="83" t="s">
        <v>23</v>
      </c>
      <c r="C195" s="81">
        <f aca="true" t="shared" si="10" ref="C195:C201">SUM(D195:I195)</f>
        <v>200</v>
      </c>
      <c r="D195" s="81"/>
      <c r="E195" s="81">
        <v>200</v>
      </c>
      <c r="F195" s="82"/>
      <c r="G195" s="82"/>
      <c r="H195" s="82"/>
      <c r="I195" s="82"/>
      <c r="J195" s="82"/>
    </row>
    <row r="196" spans="1:10" ht="38.25">
      <c r="A196" s="59">
        <v>76</v>
      </c>
      <c r="B196" s="84" t="s">
        <v>100</v>
      </c>
      <c r="C196" s="81">
        <f t="shared" si="10"/>
        <v>500</v>
      </c>
      <c r="D196" s="81"/>
      <c r="E196" s="81"/>
      <c r="F196" s="81">
        <v>500</v>
      </c>
      <c r="G196" s="81"/>
      <c r="H196" s="81"/>
      <c r="I196" s="81"/>
      <c r="J196" s="81"/>
    </row>
    <row r="197" spans="1:10" ht="12.75">
      <c r="A197" s="62"/>
      <c r="B197" s="85" t="s">
        <v>23</v>
      </c>
      <c r="C197" s="81">
        <f t="shared" si="10"/>
        <v>500</v>
      </c>
      <c r="D197" s="81"/>
      <c r="E197" s="81"/>
      <c r="F197" s="81">
        <v>500</v>
      </c>
      <c r="G197" s="81"/>
      <c r="H197" s="81"/>
      <c r="I197" s="81"/>
      <c r="J197" s="81"/>
    </row>
    <row r="198" spans="1:10" ht="38.25">
      <c r="A198" s="59">
        <v>77</v>
      </c>
      <c r="B198" s="86" t="s">
        <v>84</v>
      </c>
      <c r="C198" s="81">
        <f t="shared" si="10"/>
        <v>790.86</v>
      </c>
      <c r="D198" s="81"/>
      <c r="E198" s="81"/>
      <c r="F198" s="81">
        <v>790.86</v>
      </c>
      <c r="G198" s="81"/>
      <c r="H198" s="81"/>
      <c r="I198" s="81"/>
      <c r="J198" s="81"/>
    </row>
    <row r="199" spans="1:10" ht="12.75">
      <c r="A199" s="62"/>
      <c r="B199" s="85" t="s">
        <v>23</v>
      </c>
      <c r="C199" s="81">
        <f t="shared" si="10"/>
        <v>790.86</v>
      </c>
      <c r="D199" s="81"/>
      <c r="E199" s="81"/>
      <c r="F199" s="81">
        <v>790.86</v>
      </c>
      <c r="G199" s="81"/>
      <c r="H199" s="81"/>
      <c r="I199" s="81"/>
      <c r="J199" s="81"/>
    </row>
    <row r="200" spans="1:10" ht="38.25">
      <c r="A200" s="59">
        <v>78</v>
      </c>
      <c r="B200" s="86" t="s">
        <v>101</v>
      </c>
      <c r="C200" s="81">
        <f t="shared" si="10"/>
        <v>26640</v>
      </c>
      <c r="D200" s="81"/>
      <c r="E200" s="81"/>
      <c r="F200" s="81">
        <v>26640</v>
      </c>
      <c r="G200" s="81"/>
      <c r="H200" s="81"/>
      <c r="I200" s="81"/>
      <c r="J200" s="81"/>
    </row>
    <row r="201" spans="1:10" ht="12.75">
      <c r="A201" s="62"/>
      <c r="B201" s="85" t="s">
        <v>23</v>
      </c>
      <c r="C201" s="81">
        <f t="shared" si="10"/>
        <v>26640</v>
      </c>
      <c r="D201" s="81"/>
      <c r="E201" s="81"/>
      <c r="F201" s="81">
        <v>26640</v>
      </c>
      <c r="G201" s="81"/>
      <c r="H201" s="81"/>
      <c r="I201" s="81"/>
      <c r="J201" s="81"/>
    </row>
  </sheetData>
  <mergeCells count="16">
    <mergeCell ref="G1:J1"/>
    <mergeCell ref="G2:J2"/>
    <mergeCell ref="A3:J3"/>
    <mergeCell ref="A4:J4"/>
    <mergeCell ref="A5:J5"/>
    <mergeCell ref="C6:I6"/>
    <mergeCell ref="J6:J8"/>
    <mergeCell ref="C7:I7"/>
    <mergeCell ref="A10:A12"/>
    <mergeCell ref="C10:C12"/>
    <mergeCell ref="D10:D12"/>
    <mergeCell ref="E10:E12"/>
    <mergeCell ref="F10:F12"/>
    <mergeCell ref="G10:G12"/>
    <mergeCell ref="H10:H12"/>
    <mergeCell ref="I10:I12"/>
  </mergeCells>
  <printOptions/>
  <pageMargins left="0.75" right="0.75" top="1" bottom="1" header="0.5" footer="0.5"/>
  <pageSetup horizontalDpi="600" verticalDpi="600" orientation="portrait" paperSize="9" scale="65" r:id="rId1"/>
  <rowBreaks count="5" manualBreakCount="5">
    <brk id="31" max="9" man="1"/>
    <brk id="63" max="255" man="1"/>
    <brk id="130" max="9" man="1"/>
    <brk id="157" max="255" man="1"/>
    <brk id="1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2016-11-15T09:16:04Z</cp:lastPrinted>
  <dcterms:created xsi:type="dcterms:W3CDTF">2016-11-09T10:57:16Z</dcterms:created>
  <dcterms:modified xsi:type="dcterms:W3CDTF">2016-11-15T09:17:30Z</dcterms:modified>
  <cp:category/>
  <cp:version/>
  <cp:contentType/>
  <cp:contentStatus/>
</cp:coreProperties>
</file>