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_док\Постановления и распоряжения\Постановления\2015\"/>
    </mc:Choice>
  </mc:AlternateContent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Лист1!$B:$L,Лист1!$N$6</definedName>
  </definedNames>
  <calcPr calcId="152511"/>
</workbook>
</file>

<file path=xl/calcChain.xml><?xml version="1.0" encoding="utf-8"?>
<calcChain xmlns="http://schemas.openxmlformats.org/spreadsheetml/2006/main">
  <c r="H88" i="1" l="1"/>
  <c r="I88" i="1"/>
  <c r="J88" i="1"/>
  <c r="K88" i="1"/>
  <c r="G88" i="1"/>
  <c r="H89" i="1"/>
  <c r="I89" i="1"/>
  <c r="J89" i="1"/>
  <c r="K89" i="1"/>
  <c r="G89" i="1"/>
  <c r="H90" i="1"/>
  <c r="I90" i="1"/>
  <c r="J90" i="1"/>
  <c r="K90" i="1"/>
  <c r="G90" i="1"/>
  <c r="H83" i="1"/>
  <c r="I83" i="1"/>
  <c r="J83" i="1"/>
  <c r="K83" i="1"/>
  <c r="G83" i="1"/>
  <c r="F84" i="1"/>
  <c r="F85" i="1"/>
  <c r="F86" i="1"/>
  <c r="H157" i="1"/>
  <c r="I157" i="1"/>
  <c r="J157" i="1"/>
  <c r="K157" i="1"/>
  <c r="G157" i="1"/>
  <c r="H158" i="1"/>
  <c r="I158" i="1"/>
  <c r="J158" i="1"/>
  <c r="K158" i="1"/>
  <c r="G158" i="1"/>
  <c r="H159" i="1"/>
  <c r="I159" i="1"/>
  <c r="J159" i="1"/>
  <c r="K159" i="1"/>
  <c r="G159" i="1"/>
  <c r="H144" i="1"/>
  <c r="I144" i="1"/>
  <c r="J144" i="1"/>
  <c r="K144" i="1"/>
  <c r="G144" i="1"/>
  <c r="H145" i="1"/>
  <c r="I145" i="1"/>
  <c r="J145" i="1"/>
  <c r="K145" i="1"/>
  <c r="G145" i="1"/>
  <c r="F143" i="1"/>
  <c r="H142" i="1"/>
  <c r="I142" i="1"/>
  <c r="J142" i="1"/>
  <c r="K142" i="1"/>
  <c r="G142" i="1"/>
  <c r="F83" i="1" l="1"/>
  <c r="G156" i="1"/>
  <c r="H156" i="1"/>
  <c r="I156" i="1"/>
  <c r="K156" i="1"/>
  <c r="J156" i="1"/>
  <c r="F145" i="1"/>
  <c r="F144" i="1"/>
  <c r="F142" i="1"/>
  <c r="H138" i="1"/>
  <c r="I138" i="1"/>
  <c r="J138" i="1"/>
  <c r="K138" i="1"/>
  <c r="G138" i="1"/>
  <c r="H139" i="1"/>
  <c r="I139" i="1"/>
  <c r="J139" i="1"/>
  <c r="K139" i="1"/>
  <c r="G139" i="1"/>
  <c r="H140" i="1"/>
  <c r="I140" i="1"/>
  <c r="J140" i="1"/>
  <c r="K140" i="1"/>
  <c r="G140" i="1"/>
  <c r="F134" i="1"/>
  <c r="F135" i="1"/>
  <c r="F136" i="1"/>
  <c r="G133" i="1"/>
  <c r="F133" i="1" s="1"/>
  <c r="F156" i="1" l="1"/>
  <c r="K137" i="1"/>
  <c r="F140" i="1"/>
  <c r="F139" i="1"/>
  <c r="J137" i="1"/>
  <c r="I137" i="1"/>
  <c r="F138" i="1"/>
  <c r="H137" i="1"/>
  <c r="G137" i="1"/>
  <c r="H129" i="1"/>
  <c r="I129" i="1"/>
  <c r="J129" i="1"/>
  <c r="K129" i="1"/>
  <c r="G129" i="1"/>
  <c r="F130" i="1"/>
  <c r="F131" i="1"/>
  <c r="F132" i="1"/>
  <c r="H124" i="1"/>
  <c r="I124" i="1"/>
  <c r="J124" i="1"/>
  <c r="K124" i="1"/>
  <c r="G124" i="1"/>
  <c r="H125" i="1"/>
  <c r="I125" i="1"/>
  <c r="J125" i="1"/>
  <c r="K125" i="1"/>
  <c r="G125" i="1"/>
  <c r="H126" i="1"/>
  <c r="I126" i="1"/>
  <c r="J126" i="1"/>
  <c r="K126" i="1"/>
  <c r="G126" i="1"/>
  <c r="H119" i="1"/>
  <c r="I119" i="1"/>
  <c r="J119" i="1"/>
  <c r="K119" i="1"/>
  <c r="G119" i="1"/>
  <c r="F120" i="1"/>
  <c r="F121" i="1"/>
  <c r="F122" i="1"/>
  <c r="F137" i="1" l="1"/>
  <c r="F125" i="1"/>
  <c r="J123" i="1"/>
  <c r="F129" i="1"/>
  <c r="F126" i="1"/>
  <c r="I123" i="1"/>
  <c r="F124" i="1"/>
  <c r="H123" i="1"/>
  <c r="K123" i="1"/>
  <c r="G123" i="1"/>
  <c r="F119" i="1"/>
  <c r="H115" i="1"/>
  <c r="I115" i="1"/>
  <c r="J115" i="1"/>
  <c r="K115" i="1"/>
  <c r="G115" i="1"/>
  <c r="H116" i="1"/>
  <c r="I116" i="1"/>
  <c r="J116" i="1"/>
  <c r="K116" i="1"/>
  <c r="G116" i="1"/>
  <c r="H117" i="1"/>
  <c r="I117" i="1"/>
  <c r="J117" i="1"/>
  <c r="K117" i="1"/>
  <c r="G117" i="1"/>
  <c r="F62" i="1"/>
  <c r="F63" i="1"/>
  <c r="F64" i="1"/>
  <c r="H66" i="1"/>
  <c r="I66" i="1"/>
  <c r="J66" i="1"/>
  <c r="K66" i="1"/>
  <c r="G66" i="1"/>
  <c r="H67" i="1"/>
  <c r="I67" i="1"/>
  <c r="J67" i="1"/>
  <c r="K67" i="1"/>
  <c r="G67" i="1"/>
  <c r="F67" i="1" s="1"/>
  <c r="H68" i="1"/>
  <c r="I68" i="1"/>
  <c r="J68" i="1"/>
  <c r="K68" i="1"/>
  <c r="G68" i="1"/>
  <c r="F68" i="1" s="1"/>
  <c r="F123" i="1" l="1"/>
  <c r="J65" i="1"/>
  <c r="I65" i="1"/>
  <c r="K65" i="1"/>
  <c r="G65" i="1"/>
  <c r="F65" i="1" s="1"/>
  <c r="H65" i="1"/>
  <c r="F66" i="1"/>
  <c r="F52" i="1"/>
  <c r="F53" i="1"/>
  <c r="F54" i="1"/>
  <c r="F50" i="1"/>
  <c r="F51" i="1"/>
  <c r="F23" i="1"/>
  <c r="H35" i="1"/>
  <c r="I35" i="1"/>
  <c r="J35" i="1"/>
  <c r="K35" i="1"/>
  <c r="G35" i="1"/>
  <c r="H36" i="1"/>
  <c r="I36" i="1"/>
  <c r="J36" i="1"/>
  <c r="K36" i="1"/>
  <c r="G36" i="1"/>
  <c r="H37" i="1"/>
  <c r="I37" i="1"/>
  <c r="J37" i="1"/>
  <c r="K37" i="1"/>
  <c r="G37" i="1"/>
  <c r="H15" i="1"/>
  <c r="I15" i="1"/>
  <c r="J15" i="1"/>
  <c r="K15" i="1"/>
  <c r="G15" i="1"/>
  <c r="H12" i="1"/>
  <c r="I12" i="1"/>
  <c r="J12" i="1"/>
  <c r="K12" i="1"/>
  <c r="G12" i="1"/>
  <c r="H74" i="1" l="1"/>
  <c r="I74" i="1"/>
  <c r="J74" i="1"/>
  <c r="K74" i="1"/>
  <c r="G74" i="1"/>
  <c r="F75" i="1"/>
  <c r="F77" i="1"/>
  <c r="F76" i="1"/>
  <c r="F115" i="1"/>
  <c r="F116" i="1"/>
  <c r="F117" i="1"/>
  <c r="H114" i="1"/>
  <c r="I114" i="1"/>
  <c r="J114" i="1"/>
  <c r="K114" i="1"/>
  <c r="G114" i="1"/>
  <c r="H110" i="1"/>
  <c r="I110" i="1"/>
  <c r="J110" i="1"/>
  <c r="K110" i="1"/>
  <c r="G110" i="1"/>
  <c r="F111" i="1"/>
  <c r="F112" i="1"/>
  <c r="F113" i="1"/>
  <c r="H108" i="1"/>
  <c r="I108" i="1"/>
  <c r="J108" i="1"/>
  <c r="K108" i="1"/>
  <c r="G108" i="1"/>
  <c r="H107" i="1"/>
  <c r="I107" i="1"/>
  <c r="J107" i="1"/>
  <c r="K107" i="1"/>
  <c r="G107" i="1"/>
  <c r="H106" i="1"/>
  <c r="I106" i="1"/>
  <c r="J106" i="1"/>
  <c r="K106" i="1"/>
  <c r="G106" i="1"/>
  <c r="F104" i="1"/>
  <c r="F88" i="1"/>
  <c r="F89" i="1"/>
  <c r="F90" i="1"/>
  <c r="H87" i="1"/>
  <c r="I87" i="1"/>
  <c r="J87" i="1"/>
  <c r="K87" i="1"/>
  <c r="G87" i="1"/>
  <c r="H28" i="1"/>
  <c r="I28" i="1"/>
  <c r="J28" i="1"/>
  <c r="K28" i="1"/>
  <c r="G28" i="1"/>
  <c r="H27" i="1"/>
  <c r="I27" i="1"/>
  <c r="J27" i="1"/>
  <c r="K27" i="1"/>
  <c r="G27" i="1"/>
  <c r="H26" i="1"/>
  <c r="I26" i="1"/>
  <c r="J26" i="1"/>
  <c r="K26" i="1"/>
  <c r="G26" i="1"/>
  <c r="H25" i="1"/>
  <c r="I25" i="1"/>
  <c r="J25" i="1"/>
  <c r="K25" i="1"/>
  <c r="G25" i="1"/>
  <c r="F102" i="1"/>
  <c r="H101" i="1"/>
  <c r="I101" i="1"/>
  <c r="J101" i="1"/>
  <c r="K101" i="1"/>
  <c r="G101" i="1"/>
  <c r="I92" i="1"/>
  <c r="J92" i="1"/>
  <c r="K92" i="1"/>
  <c r="H59" i="1"/>
  <c r="I59" i="1"/>
  <c r="J59" i="1"/>
  <c r="K59" i="1"/>
  <c r="G59" i="1"/>
  <c r="G10" i="1" s="1"/>
  <c r="H58" i="1"/>
  <c r="I58" i="1"/>
  <c r="J58" i="1"/>
  <c r="K58" i="1"/>
  <c r="G58" i="1"/>
  <c r="H57" i="1"/>
  <c r="I57" i="1"/>
  <c r="J57" i="1"/>
  <c r="K57" i="1"/>
  <c r="G57" i="1"/>
  <c r="H56" i="1"/>
  <c r="I56" i="1"/>
  <c r="J56" i="1"/>
  <c r="K56" i="1"/>
  <c r="G56" i="1"/>
  <c r="H44" i="1"/>
  <c r="I44" i="1"/>
  <c r="J44" i="1"/>
  <c r="K44" i="1"/>
  <c r="G44" i="1"/>
  <c r="F45" i="1"/>
  <c r="F47" i="1"/>
  <c r="F48" i="1"/>
  <c r="F46" i="1"/>
  <c r="H34" i="1"/>
  <c r="I34" i="1"/>
  <c r="J34" i="1"/>
  <c r="K34" i="1"/>
  <c r="G34" i="1"/>
  <c r="F36" i="1"/>
  <c r="F37" i="1"/>
  <c r="F35" i="1"/>
  <c r="G17" i="1"/>
  <c r="G7" i="1" l="1"/>
  <c r="H7" i="1"/>
  <c r="I8" i="1"/>
  <c r="J9" i="1"/>
  <c r="K10" i="1"/>
  <c r="J10" i="1"/>
  <c r="J7" i="1"/>
  <c r="K8" i="1"/>
  <c r="G9" i="1"/>
  <c r="H9" i="1"/>
  <c r="I10" i="1"/>
  <c r="H10" i="1"/>
  <c r="K7" i="1"/>
  <c r="G8" i="1"/>
  <c r="H8" i="1"/>
  <c r="H6" i="1" s="1"/>
  <c r="I9" i="1"/>
  <c r="I7" i="1"/>
  <c r="J8" i="1"/>
  <c r="K9" i="1"/>
  <c r="J105" i="1"/>
  <c r="F108" i="1"/>
  <c r="I105" i="1"/>
  <c r="F114" i="1"/>
  <c r="K105" i="1"/>
  <c r="F110" i="1"/>
  <c r="F74" i="1"/>
  <c r="G105" i="1"/>
  <c r="H105" i="1"/>
  <c r="F107" i="1"/>
  <c r="F106" i="1"/>
  <c r="F87" i="1"/>
  <c r="F101" i="1"/>
  <c r="J24" i="1"/>
  <c r="G24" i="1"/>
  <c r="H24" i="1"/>
  <c r="I24" i="1"/>
  <c r="F28" i="1"/>
  <c r="K24" i="1"/>
  <c r="F26" i="1"/>
  <c r="F27" i="1"/>
  <c r="F25" i="1"/>
  <c r="F34" i="1"/>
  <c r="F58" i="1"/>
  <c r="F56" i="1"/>
  <c r="F59" i="1"/>
  <c r="H55" i="1"/>
  <c r="J55" i="1"/>
  <c r="F57" i="1"/>
  <c r="K55" i="1"/>
  <c r="I55" i="1"/>
  <c r="F44" i="1"/>
  <c r="G55" i="1"/>
  <c r="H96" i="1"/>
  <c r="I96" i="1"/>
  <c r="J96" i="1"/>
  <c r="K96" i="1"/>
  <c r="G96" i="1"/>
  <c r="F97" i="1"/>
  <c r="F98" i="1"/>
  <c r="F99" i="1"/>
  <c r="F100" i="1"/>
  <c r="H92" i="1"/>
  <c r="G92" i="1"/>
  <c r="F93" i="1"/>
  <c r="F94" i="1"/>
  <c r="F95" i="1"/>
  <c r="F157" i="1"/>
  <c r="F158" i="1"/>
  <c r="F159" i="1"/>
  <c r="H152" i="1"/>
  <c r="I152" i="1"/>
  <c r="J152" i="1"/>
  <c r="K152" i="1"/>
  <c r="G152" i="1"/>
  <c r="F153" i="1"/>
  <c r="F154" i="1"/>
  <c r="F155" i="1"/>
  <c r="H149" i="1"/>
  <c r="I149" i="1"/>
  <c r="J149" i="1"/>
  <c r="K149" i="1"/>
  <c r="G149" i="1"/>
  <c r="F151" i="1"/>
  <c r="F150" i="1"/>
  <c r="H39" i="1"/>
  <c r="I39" i="1"/>
  <c r="J39" i="1"/>
  <c r="K39" i="1"/>
  <c r="G39" i="1"/>
  <c r="F40" i="1"/>
  <c r="F41" i="1"/>
  <c r="F42" i="1"/>
  <c r="F43" i="1"/>
  <c r="H147" i="1"/>
  <c r="I147" i="1"/>
  <c r="J147" i="1"/>
  <c r="K147" i="1"/>
  <c r="G147" i="1"/>
  <c r="F148" i="1"/>
  <c r="F80" i="1"/>
  <c r="F82" i="1"/>
  <c r="F81" i="1"/>
  <c r="H79" i="1"/>
  <c r="I79" i="1"/>
  <c r="J79" i="1"/>
  <c r="K79" i="1"/>
  <c r="G79" i="1"/>
  <c r="F71" i="1"/>
  <c r="H70" i="1"/>
  <c r="I70" i="1"/>
  <c r="J70" i="1"/>
  <c r="K70" i="1"/>
  <c r="G70" i="1"/>
  <c r="F72" i="1"/>
  <c r="F73" i="1"/>
  <c r="J6" i="1" l="1"/>
  <c r="G6" i="1"/>
  <c r="I6" i="1"/>
  <c r="K6" i="1"/>
  <c r="F105" i="1"/>
  <c r="F24" i="1"/>
  <c r="F55" i="1"/>
  <c r="F96" i="1"/>
  <c r="F39" i="1"/>
  <c r="F149" i="1"/>
  <c r="F92" i="1"/>
  <c r="F152" i="1"/>
  <c r="F79" i="1"/>
  <c r="F147" i="1"/>
  <c r="F70" i="1"/>
  <c r="H30" i="1"/>
  <c r="I30" i="1"/>
  <c r="J30" i="1"/>
  <c r="K30" i="1"/>
  <c r="G30" i="1"/>
  <c r="F31" i="1"/>
  <c r="F32" i="1"/>
  <c r="F33" i="1"/>
  <c r="F19" i="1"/>
  <c r="F20" i="1"/>
  <c r="F21" i="1"/>
  <c r="F18" i="1"/>
  <c r="F7" i="1"/>
  <c r="F8" i="1"/>
  <c r="F9" i="1"/>
  <c r="F10" i="1"/>
  <c r="F11" i="1"/>
  <c r="F13" i="1"/>
  <c r="F14" i="1"/>
  <c r="F15" i="1"/>
  <c r="H17" i="1"/>
  <c r="I17" i="1"/>
  <c r="J17" i="1"/>
  <c r="K17" i="1"/>
  <c r="F6" i="1" l="1"/>
  <c r="F17" i="1"/>
  <c r="F30" i="1"/>
  <c r="F12" i="1" l="1"/>
</calcChain>
</file>

<file path=xl/sharedStrings.xml><?xml version="1.0" encoding="utf-8"?>
<sst xmlns="http://schemas.openxmlformats.org/spreadsheetml/2006/main" count="237" uniqueCount="109">
  <si>
    <t>№ п/п</t>
  </si>
  <si>
    <t>Наименование мероприятия</t>
  </si>
  <si>
    <t>Срок выполнения мероприятия</t>
  </si>
  <si>
    <t>Ответственный</t>
  </si>
  <si>
    <t>Объем расходов (тыс. руб.)</t>
  </si>
  <si>
    <t>Примечание</t>
  </si>
  <si>
    <t>всего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</si>
  <si>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</si>
  <si>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</si>
  <si>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</si>
  <si>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</si>
  <si>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>Глава 1 Промышленность</t>
  </si>
  <si>
    <t>Итого по главе1</t>
  </si>
  <si>
    <t>Глава 2  Газификация</t>
  </si>
  <si>
    <t>2016-2017</t>
  </si>
  <si>
    <t>Администрация НСГП</t>
  </si>
  <si>
    <t>Итого по главе 2</t>
  </si>
  <si>
    <t>ВСЕГО ПО МУНИЦИПАЛЬНОЙ ПРОГРАММЕ, В ТОМ ЧИСЛЕ</t>
  </si>
  <si>
    <t>2.1.</t>
  </si>
  <si>
    <t>1.1.</t>
  </si>
  <si>
    <t>Инвестиционная программа ОАО "НСММЗ", в том числе  за счет:</t>
  </si>
  <si>
    <t>Реализация муниципальной программы "Газификация Нижнесергинского городского поселения" на 2014-2017 годы, утвержденной  постановлением  главы Нижнергинского городского поселения от 26.11.2013 № 404  (с изменениями), в том числе  за счет:</t>
  </si>
  <si>
    <t>Глава 3 Дорожное хозяйство</t>
  </si>
  <si>
    <t>Итого по главе 3</t>
  </si>
  <si>
    <t>Глава 4 Жилищно-коммунальное хозяйства</t>
  </si>
  <si>
    <t>Итого по главе 5</t>
  </si>
  <si>
    <t>Глава 6  ГО иЧС</t>
  </si>
  <si>
    <t>Итого по главе 6</t>
  </si>
  <si>
    <t>Глава 7 Землеустройство и градостроительная деятельность</t>
  </si>
  <si>
    <t>Итого по главе7</t>
  </si>
  <si>
    <t>Итого по главе 8</t>
  </si>
  <si>
    <t>Глава 9 Культура</t>
  </si>
  <si>
    <t>Итого по главе 9</t>
  </si>
  <si>
    <t>Глава 10 Спорт</t>
  </si>
  <si>
    <t>Итого по главе 10</t>
  </si>
  <si>
    <t>Итого по главе 14</t>
  </si>
  <si>
    <t>Реализация муниципальной программы "Развитие и обеспечение сохранности сети автомобильных дорог местного значения, в том числе проходящих по сельским населенным пунктам  на 2015-2017 годы", утвержденной постановлением главы НСГП от 23.10.2014.№ 398 (с изменениями), в том числе  за счет:</t>
  </si>
  <si>
    <t>Глава 5 Благоустройство</t>
  </si>
  <si>
    <t>Итого по главе 4</t>
  </si>
  <si>
    <t>3.1.</t>
  </si>
  <si>
    <t>4.1.</t>
  </si>
  <si>
    <t>5.1.</t>
  </si>
  <si>
    <t>6.1.</t>
  </si>
  <si>
    <t>7.1.</t>
  </si>
  <si>
    <t>Реализация муниципальной программы «Подготовка  документов территориального планирования, градостроительного зонирования, подготовка документации по планировке и межеванию территорий Нижнесергинского городского поселения» на 2015-2017 годы, утвержденной постановлением главы НСГП от 20.10.2014 № 394(с изменениями) в том числе  за счет:</t>
  </si>
  <si>
    <t>8.1.</t>
  </si>
  <si>
    <t xml:space="preserve">Глава 8 Малый бизнес </t>
  </si>
  <si>
    <t>Реализация  муниципальной программы «Управление муниципальной собственностью на территории Нижнесергиснкого городского поселения в 2014 – 2020 годах» утвержденной постановлением главы НСГП от 20.10.2014 № 392, в том числе  за счет:</t>
  </si>
  <si>
    <t xml:space="preserve"> Реализация муниципальной  программы «Развитие жилищного строительства на территории Нижнесергинского городского поселения на 2015 -2018 годы», утвержденной постановлением главы НСГП от 20.10.2014 № 393  ( с изменениями), в том числе  за счет:</t>
  </si>
  <si>
    <t>4.2.</t>
  </si>
  <si>
    <t>4.3.</t>
  </si>
  <si>
    <t>15.3.</t>
  </si>
  <si>
    <t xml:space="preserve">Реализация муниципальной программы«Развитие муниципальной службы в администрации Нижнесергинского городского поселения   в  2014-2017 годах», утвержденной постановлением главы НСГП от 20.10.2014 № 391(с изменениями), в том числе </t>
  </si>
  <si>
    <t>Реализация муниципальной программы «Поддержка субъектов малого и среднего предпринимательства на территории Нижнесергинского городского поселения до 2017 года»утвержденной постановлением  главы  Нижнесергинского городского поселения от 06.10.2014 № 369(с изменениями) , в том числе  за счет:</t>
  </si>
  <si>
    <t>8.2.</t>
  </si>
  <si>
    <t>Реализация инвестиционного проекта  ООО "Новая Ельня"</t>
  </si>
  <si>
    <t>2016-2020</t>
  </si>
  <si>
    <t>ООО "Новая Ельня"</t>
  </si>
  <si>
    <t>8.3.</t>
  </si>
  <si>
    <t xml:space="preserve">Реализация муниципальной  программы  «Энергосбережение и повышение энергетической эффективности Нижнесергинского городского поселения до 2020 года», утвержденную постановлением главы Нижнесергинского городского поселения от 14.08.2015  № 282 ( с изменениями), в том числе </t>
  </si>
  <si>
    <t>2016-2018</t>
  </si>
  <si>
    <t>Проведение мероприятий связанных с  водоснабжением и водоотведением</t>
  </si>
  <si>
    <t>МУП "Энергоресурс г. Нижние Серги"</t>
  </si>
  <si>
    <t>4.4.</t>
  </si>
  <si>
    <t>Проведение мероприятий связанных с  предоставлением услуг бани</t>
  </si>
  <si>
    <t>ИП Постика</t>
  </si>
  <si>
    <t>Строительство торгового центра</t>
  </si>
  <si>
    <t>Субъекты малого предпринимательства</t>
  </si>
  <si>
    <t>2.2.</t>
  </si>
  <si>
    <t>Газификация частного сектора</t>
  </si>
  <si>
    <t>внебюджетные источники</t>
  </si>
  <si>
    <t>8.4.</t>
  </si>
  <si>
    <t>Открытие новых торговых точек на первых этажах жилых домов</t>
  </si>
  <si>
    <t>Реализация   муниципальной программы "Развитие сферы культуры в Нижнесергинском городском поселении в 2016-2020 годах," в том числе  за счет:</t>
  </si>
  <si>
    <t>2016-20202</t>
  </si>
  <si>
    <t>МБУ"Дворец культуры города Нижние Серги", МБУК "БИЦ"</t>
  </si>
  <si>
    <t>ОАО "НСММЗ"</t>
  </si>
  <si>
    <t>потребительские газовые кооперативы, граждане</t>
  </si>
  <si>
    <t>2017-2020</t>
  </si>
  <si>
    <t>модернизация 1-2 КНС</t>
  </si>
  <si>
    <t>газификации бани</t>
  </si>
  <si>
    <t>субсидия</t>
  </si>
  <si>
    <t>Проведение мероприятий по  благоустройству и  содержанию городского хозяйства  поселения, в том числе  за счет:</t>
  </si>
  <si>
    <t>МБУ " Служба содержания городского хозяйства и благоустройства"</t>
  </si>
  <si>
    <t>10.1.</t>
  </si>
  <si>
    <t>9.1.</t>
  </si>
  <si>
    <t xml:space="preserve">МКУ «Комитет по физической культуре и спорту» </t>
  </si>
  <si>
    <t>Реализация муниципальной программы «Развитие физической культуры и спорта на территории Нижнесергинского городского поселения на 2016-2020годы», в том числе  за счет:</t>
  </si>
  <si>
    <t>Глава 11 Социальное обеспечение</t>
  </si>
  <si>
    <t>администрация  НСГП</t>
  </si>
  <si>
    <t>11.1.</t>
  </si>
  <si>
    <t>Реализация муниципальной программы "Обеспечение жильем молодых семей на территории Нижнесергинского городского поселения" до 2020 года, в том числе  за счет:</t>
  </si>
  <si>
    <t>11.2.</t>
  </si>
  <si>
    <t>Муниципальная программа «Предоставление региональной поддержки  молодым семьям на улучшение жилищных условий  на территории Нижнесергинского городского поселения» на 2016 год</t>
  </si>
  <si>
    <t>Итого по главе 11</t>
  </si>
  <si>
    <t>Глава 12 Правопорядок</t>
  </si>
  <si>
    <t xml:space="preserve"> Мероприятия  по отдельным планам в сфере борьбы с терроризмом, экстремизмом, правонарушениями, а так же мероприятия, направленные на гармонизацию межнациональных и межконфессиональных отношений,  в том числе  за счет:</t>
  </si>
  <si>
    <t>Глава 13 иные  мероприятия</t>
  </si>
  <si>
    <t>13.1.</t>
  </si>
  <si>
    <t>13.2.</t>
  </si>
  <si>
    <t>Реализация муниципальной программы «Информирование населения  о деятельности органов местного самоуправления Нижнесергинского городского поселения» на 2014 -2017 годы,утвержденную постановлением главы НСГП  от 17.10.14 № 384  (с изменениями), в том числе</t>
  </si>
  <si>
    <t>Итого по главе 13</t>
  </si>
  <si>
    <t>7.2.</t>
  </si>
  <si>
    <t>Строительство  жилых домов</t>
  </si>
  <si>
    <t>Фонд жилищного строительства СО</t>
  </si>
  <si>
    <t>граждане</t>
  </si>
  <si>
    <t>ул Фронтовиков 2 дома на 5 квартир</t>
  </si>
  <si>
    <r>
      <rPr>
        <b/>
        <sz val="14"/>
        <color theme="1"/>
        <rFont val="Times New Roman"/>
        <family val="1"/>
        <charset val="204"/>
      </rPr>
      <t>Приложение 2</t>
    </r>
    <r>
      <rPr>
        <sz val="14"/>
        <color theme="1"/>
        <rFont val="Times New Roman"/>
        <family val="1"/>
        <charset val="204"/>
      </rPr>
      <t xml:space="preserve"> к комплексной программе социально-экономического  развития  Нижнесергинского городского поселения на 2016-2020 годы</t>
    </r>
  </si>
  <si>
    <t>Реализация муниципальной программы «Обеспечение безопасности  жизнедеятельности населения Нижнесергинского городского поселения на 2014-2016 годы», в том числе  за счет: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</si>
</sst>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0" xfId="0" applyNumberFormat="1" applyFont="1"/>
    <xf numFmtId="0" fontId="7" fillId="0" borderId="0" xfId="0" applyFont="1"/>
    <xf numFmtId="0" fontId="7" fillId="2" borderId="0" xfId="0" applyFont="1" applyFill="1"/>
    <xf numFmtId="0" fontId="7" fillId="0" borderId="10" xfId="0" applyNumberFormat="1" applyFont="1" applyBorder="1"/>
    <xf numFmtId="0" fontId="7" fillId="0" borderId="10" xfId="0" applyFont="1" applyBorder="1"/>
    <xf numFmtId="0" fontId="7" fillId="2" borderId="10" xfId="0" applyFont="1" applyFill="1" applyBorder="1"/>
    <xf numFmtId="0" fontId="7" fillId="0" borderId="10" xfId="0" applyFont="1" applyBorder="1" applyAlignment="1">
      <alignment wrapText="1"/>
    </xf>
    <xf numFmtId="0" fontId="7" fillId="2" borderId="10" xfId="0" applyNumberFormat="1" applyFont="1" applyFill="1" applyBorder="1"/>
    <xf numFmtId="0" fontId="8" fillId="2" borderId="10" xfId="0" applyFont="1" applyFill="1" applyBorder="1"/>
    <xf numFmtId="0" fontId="8" fillId="0" borderId="10" xfId="0" applyFont="1" applyBorder="1"/>
    <xf numFmtId="0" fontId="9" fillId="0" borderId="10" xfId="0" applyNumberFormat="1" applyFont="1" applyBorder="1"/>
    <xf numFmtId="0" fontId="10" fillId="2" borderId="10" xfId="0" applyFont="1" applyFill="1" applyBorder="1"/>
    <xf numFmtId="0" fontId="11" fillId="0" borderId="10" xfId="0" applyNumberFormat="1" applyFont="1" applyFill="1" applyBorder="1"/>
    <xf numFmtId="0" fontId="12" fillId="0" borderId="10" xfId="0" applyFont="1" applyFill="1" applyBorder="1"/>
    <xf numFmtId="0" fontId="13" fillId="2" borderId="10" xfId="0" applyFont="1" applyFill="1" applyBorder="1"/>
    <xf numFmtId="0" fontId="13" fillId="0" borderId="10" xfId="0" applyFont="1" applyFill="1" applyBorder="1"/>
    <xf numFmtId="0" fontId="11" fillId="0" borderId="10" xfId="0" applyFont="1" applyFill="1" applyBorder="1"/>
    <xf numFmtId="0" fontId="7" fillId="0" borderId="0" xfId="0" applyFont="1" applyFill="1"/>
    <xf numFmtId="0" fontId="10" fillId="0" borderId="10" xfId="0" applyFont="1" applyBorder="1"/>
    <xf numFmtId="0" fontId="13" fillId="0" borderId="10" xfId="0" applyFont="1" applyBorder="1"/>
    <xf numFmtId="0" fontId="7" fillId="2" borderId="0" xfId="0" applyNumberFormat="1" applyFont="1" applyFill="1"/>
    <xf numFmtId="0" fontId="1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right" vertical="center" wrapText="1"/>
    </xf>
    <xf numFmtId="0" fontId="10" fillId="0" borderId="10" xfId="0" applyNumberFormat="1" applyFont="1" applyBorder="1"/>
    <xf numFmtId="0" fontId="17" fillId="0" borderId="12" xfId="0" applyFont="1" applyBorder="1" applyAlignment="1">
      <alignment horizontal="right" vertical="center" wrapText="1"/>
    </xf>
    <xf numFmtId="0" fontId="18" fillId="2" borderId="10" xfId="0" applyFont="1" applyFill="1" applyBorder="1" applyAlignment="1">
      <alignment horizontal="center"/>
    </xf>
    <xf numFmtId="16" fontId="7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7" fillId="0" borderId="10" xfId="0" applyFont="1" applyFill="1" applyBorder="1"/>
    <xf numFmtId="0" fontId="18" fillId="0" borderId="0" xfId="0" applyNumberFormat="1" applyFont="1" applyFill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0"/>
  <sheetViews>
    <sheetView tabSelected="1" zoomScale="75" zoomScaleNormal="75" workbookViewId="0">
      <pane xSplit="5" ySplit="6" topLeftCell="F104" activePane="bottomRight" state="frozen"/>
      <selection pane="topRight" activeCell="E1" sqref="E1"/>
      <selection pane="bottomLeft" activeCell="A7" sqref="A7"/>
      <selection pane="bottomRight" activeCell="I112" sqref="I112"/>
    </sheetView>
  </sheetViews>
  <sheetFormatPr defaultRowHeight="15" x14ac:dyDescent="0.25"/>
  <cols>
    <col min="1" max="1" width="9.140625" style="38"/>
    <col min="2" max="2" width="4.42578125" style="37" customWidth="1"/>
    <col min="3" max="3" width="36.140625" style="38" customWidth="1"/>
    <col min="4" max="4" width="10.7109375" style="38" customWidth="1"/>
    <col min="5" max="5" width="13.7109375" style="38" customWidth="1"/>
    <col min="6" max="6" width="9.42578125" style="39" customWidth="1"/>
    <col min="7" max="7" width="9.140625" style="38" customWidth="1"/>
    <col min="8" max="11" width="9.28515625" style="38" bestFit="1" customWidth="1"/>
    <col min="12" max="12" width="14.85546875" style="38" customWidth="1"/>
    <col min="13" max="16384" width="9.140625" style="38"/>
  </cols>
  <sheetData>
    <row r="1" spans="2:12" customFormat="1" x14ac:dyDescent="0.25"/>
    <row r="2" spans="2:12" ht="75" customHeight="1" thickBot="1" x14ac:dyDescent="0.35">
      <c r="G2" s="80" t="s">
        <v>107</v>
      </c>
      <c r="H2" s="81"/>
      <c r="I2" s="81"/>
      <c r="J2" s="81"/>
      <c r="K2" s="81"/>
      <c r="L2" s="81"/>
    </row>
    <row r="3" spans="2:12" ht="79.5" thickBot="1" x14ac:dyDescent="0.3">
      <c r="B3" s="11" t="s">
        <v>0</v>
      </c>
      <c r="C3" s="70" t="s">
        <v>1</v>
      </c>
      <c r="D3" s="70" t="s">
        <v>2</v>
      </c>
      <c r="E3" s="28" t="s">
        <v>3</v>
      </c>
      <c r="F3" s="16"/>
      <c r="G3" s="77" t="s">
        <v>4</v>
      </c>
      <c r="H3" s="78"/>
      <c r="I3" s="78"/>
      <c r="J3" s="78"/>
      <c r="K3" s="79"/>
      <c r="L3" s="28" t="s">
        <v>5</v>
      </c>
    </row>
    <row r="4" spans="2:12" ht="15.75" thickBot="1" x14ac:dyDescent="0.3">
      <c r="B4" s="6"/>
      <c r="C4" s="1"/>
      <c r="D4" s="2"/>
      <c r="E4" s="2"/>
      <c r="F4" s="17" t="s">
        <v>6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/>
    </row>
    <row r="5" spans="2:12" ht="15.75" thickBot="1" x14ac:dyDescent="0.3">
      <c r="B5" s="18">
        <v>1</v>
      </c>
      <c r="C5" s="19">
        <v>2</v>
      </c>
      <c r="D5" s="4">
        <v>3</v>
      </c>
      <c r="E5" s="4">
        <v>4</v>
      </c>
      <c r="F5" s="20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s="39" customFormat="1" ht="37.5" customHeight="1" thickBot="1" x14ac:dyDescent="0.3">
      <c r="B6" s="12"/>
      <c r="C6" s="10" t="s">
        <v>17</v>
      </c>
      <c r="D6" s="36"/>
      <c r="E6" s="36"/>
      <c r="F6" s="36">
        <f>G6+H6+I6+J6+K6</f>
        <v>1947666.5100000002</v>
      </c>
      <c r="G6" s="36">
        <f>SUM(G7:G10)</f>
        <v>507659.73000000004</v>
      </c>
      <c r="H6" s="36">
        <f t="shared" ref="H6:K6" si="0">SUM(H7:H10)</f>
        <v>329649.98</v>
      </c>
      <c r="I6" s="36">
        <f t="shared" si="0"/>
        <v>354944.6</v>
      </c>
      <c r="J6" s="36">
        <f t="shared" si="0"/>
        <v>332807.60000000003</v>
      </c>
      <c r="K6" s="36">
        <f t="shared" si="0"/>
        <v>422604.6</v>
      </c>
      <c r="L6" s="9"/>
    </row>
    <row r="7" spans="2:12" ht="21" customHeight="1" thickBot="1" x14ac:dyDescent="0.3">
      <c r="B7" s="13"/>
      <c r="C7" s="30" t="s">
        <v>7</v>
      </c>
      <c r="D7" s="31"/>
      <c r="E7" s="31"/>
      <c r="F7" s="36">
        <f t="shared" ref="F7:F14" si="1">G7+H7+I7+J7+K7</f>
        <v>0</v>
      </c>
      <c r="G7" s="31">
        <f>G25+G56</f>
        <v>0</v>
      </c>
      <c r="H7" s="31">
        <f t="shared" ref="H7:K7" si="2">H25+H56</f>
        <v>0</v>
      </c>
      <c r="I7" s="31">
        <f t="shared" si="2"/>
        <v>0</v>
      </c>
      <c r="J7" s="31">
        <f t="shared" si="2"/>
        <v>0</v>
      </c>
      <c r="K7" s="31">
        <f t="shared" si="2"/>
        <v>0</v>
      </c>
      <c r="L7" s="2"/>
    </row>
    <row r="8" spans="2:12" ht="20.25" customHeight="1" thickBot="1" x14ac:dyDescent="0.3">
      <c r="B8" s="13"/>
      <c r="C8" s="30" t="s">
        <v>8</v>
      </c>
      <c r="D8" s="31"/>
      <c r="E8" s="31"/>
      <c r="F8" s="36">
        <f t="shared" si="1"/>
        <v>822355.61</v>
      </c>
      <c r="G8" s="31">
        <f>G26+G35+G57+G66+G75+G88+G106+G115+G124+G138+G157</f>
        <v>289570.73000000004</v>
      </c>
      <c r="H8" s="31">
        <f t="shared" ref="H8:K8" si="3">H26+H35+H57+H66+H75+H88+H106+H115+H124+H138+H157</f>
        <v>107001.48</v>
      </c>
      <c r="I8" s="31">
        <f t="shared" si="3"/>
        <v>146858.69999999998</v>
      </c>
      <c r="J8" s="31">
        <f t="shared" si="3"/>
        <v>94765.1</v>
      </c>
      <c r="K8" s="31">
        <f t="shared" si="3"/>
        <v>184159.59999999998</v>
      </c>
      <c r="L8" s="2"/>
    </row>
    <row r="9" spans="2:12" ht="21" customHeight="1" thickBot="1" x14ac:dyDescent="0.3">
      <c r="B9" s="14"/>
      <c r="C9" s="30" t="s">
        <v>9</v>
      </c>
      <c r="D9" s="31"/>
      <c r="E9" s="31"/>
      <c r="F9" s="36">
        <f t="shared" si="1"/>
        <v>351712.80000000005</v>
      </c>
      <c r="G9" s="31">
        <f>G27+G36+G58+G67+G76+G89+G107+G116+G125+G139+G145+G158</f>
        <v>71198.8</v>
      </c>
      <c r="H9" s="31">
        <f t="shared" ref="H9:K9" si="4">H27+H36+H58+H67+H76+H89+H107+H116+H125+H139+H145+H158</f>
        <v>74651.599999999991</v>
      </c>
      <c r="I9" s="31">
        <f t="shared" si="4"/>
        <v>57658.8</v>
      </c>
      <c r="J9" s="31">
        <f t="shared" si="4"/>
        <v>76653.200000000012</v>
      </c>
      <c r="K9" s="31">
        <f t="shared" si="4"/>
        <v>71550.400000000009</v>
      </c>
      <c r="L9" s="2"/>
    </row>
    <row r="10" spans="2:12" ht="20.25" customHeight="1" thickBot="1" x14ac:dyDescent="0.3">
      <c r="B10" s="14"/>
      <c r="C10" s="30" t="s">
        <v>10</v>
      </c>
      <c r="D10" s="31"/>
      <c r="E10" s="31"/>
      <c r="F10" s="36">
        <f t="shared" si="1"/>
        <v>773598.1</v>
      </c>
      <c r="G10" s="31">
        <f>G15+G28+G37+G59+G68+G77+G90+G108+G117+G126+G140+G159</f>
        <v>146890.20000000001</v>
      </c>
      <c r="H10" s="31">
        <f t="shared" ref="H10:K10" si="5">H15+H28+H37+H59+H68+H77+H90+H108+H117+H126+H140+H159</f>
        <v>147996.9</v>
      </c>
      <c r="I10" s="31">
        <f t="shared" si="5"/>
        <v>150427.1</v>
      </c>
      <c r="J10" s="31">
        <f t="shared" si="5"/>
        <v>161389.30000000002</v>
      </c>
      <c r="K10" s="31">
        <f t="shared" si="5"/>
        <v>166894.6</v>
      </c>
      <c r="L10" s="2"/>
    </row>
    <row r="11" spans="2:12" ht="47.25" customHeight="1" thickBot="1" x14ac:dyDescent="0.3">
      <c r="B11" s="13"/>
      <c r="C11" s="61" t="s">
        <v>11</v>
      </c>
      <c r="D11" s="2"/>
      <c r="E11" s="2"/>
      <c r="F11" s="9">
        <f t="shared" si="1"/>
        <v>0</v>
      </c>
      <c r="G11" s="2"/>
      <c r="H11" s="2"/>
      <c r="I11" s="2"/>
      <c r="J11" s="2"/>
      <c r="K11" s="2"/>
      <c r="L11" s="2"/>
    </row>
    <row r="12" spans="2:12" ht="52.5" customHeight="1" thickBot="1" x14ac:dyDescent="0.3">
      <c r="B12" s="13" t="s">
        <v>19</v>
      </c>
      <c r="C12" s="3" t="s">
        <v>20</v>
      </c>
      <c r="D12" s="2" t="s">
        <v>56</v>
      </c>
      <c r="E12" s="2" t="s">
        <v>76</v>
      </c>
      <c r="F12" s="9">
        <f t="shared" si="1"/>
        <v>25000</v>
      </c>
      <c r="G12" s="76">
        <f>SUM(G13:G13)</f>
        <v>5000</v>
      </c>
      <c r="H12" s="76">
        <f>SUM(H13:H13)</f>
        <v>5000</v>
      </c>
      <c r="I12" s="76">
        <f>SUM(I13:I13)</f>
        <v>5000</v>
      </c>
      <c r="J12" s="76">
        <f>SUM(J13:J13)</f>
        <v>5000</v>
      </c>
      <c r="K12" s="76">
        <f>SUM(K13:K13)</f>
        <v>5000</v>
      </c>
      <c r="L12" s="2"/>
    </row>
    <row r="13" spans="2:12" ht="25.5" customHeight="1" thickBot="1" x14ac:dyDescent="0.3">
      <c r="B13" s="13"/>
      <c r="C13" s="5" t="s">
        <v>10</v>
      </c>
      <c r="D13" s="2"/>
      <c r="E13" s="2"/>
      <c r="F13" s="9">
        <f t="shared" si="1"/>
        <v>25000</v>
      </c>
      <c r="G13" s="2">
        <v>5000</v>
      </c>
      <c r="H13" s="2">
        <v>5000</v>
      </c>
      <c r="I13" s="2">
        <v>5000</v>
      </c>
      <c r="J13" s="2">
        <v>5000</v>
      </c>
      <c r="K13" s="2">
        <v>5000</v>
      </c>
      <c r="L13" s="2"/>
    </row>
    <row r="14" spans="2:12" s="39" customFormat="1" ht="20.25" customHeight="1" thickBot="1" x14ac:dyDescent="0.3">
      <c r="B14" s="15"/>
      <c r="C14" s="7" t="s">
        <v>12</v>
      </c>
      <c r="D14" s="17"/>
      <c r="E14" s="17"/>
      <c r="F14" s="36">
        <f t="shared" si="1"/>
        <v>0</v>
      </c>
      <c r="G14" s="17"/>
      <c r="H14" s="17"/>
      <c r="I14" s="17"/>
      <c r="J14" s="17"/>
      <c r="K14" s="17"/>
      <c r="L14" s="8"/>
    </row>
    <row r="15" spans="2:12" ht="19.5" customHeight="1" thickBot="1" x14ac:dyDescent="0.3">
      <c r="B15" s="6"/>
      <c r="C15" s="30" t="s">
        <v>10</v>
      </c>
      <c r="D15" s="31"/>
      <c r="E15" s="31"/>
      <c r="F15" s="36">
        <f>G15+H15+I15+J15+K15</f>
        <v>25000</v>
      </c>
      <c r="G15" s="31">
        <f>G13</f>
        <v>5000</v>
      </c>
      <c r="H15" s="31">
        <f t="shared" ref="H15:K15" si="6">H13</f>
        <v>5000</v>
      </c>
      <c r="I15" s="31">
        <f t="shared" si="6"/>
        <v>5000</v>
      </c>
      <c r="J15" s="31">
        <f t="shared" si="6"/>
        <v>5000</v>
      </c>
      <c r="K15" s="31">
        <f t="shared" si="6"/>
        <v>5000</v>
      </c>
      <c r="L15" s="2"/>
    </row>
    <row r="16" spans="2:12" ht="21" customHeight="1" thickBot="1" x14ac:dyDescent="0.3">
      <c r="B16" s="6"/>
      <c r="C16" s="61" t="s">
        <v>13</v>
      </c>
      <c r="D16" s="2"/>
      <c r="E16" s="2"/>
      <c r="F16" s="8"/>
      <c r="G16" s="2"/>
      <c r="H16" s="2"/>
      <c r="I16" s="2"/>
      <c r="J16" s="2"/>
      <c r="K16" s="2"/>
      <c r="L16" s="2"/>
    </row>
    <row r="17" spans="2:12" ht="133.5" customHeight="1" thickBot="1" x14ac:dyDescent="0.3">
      <c r="B17" s="6" t="s">
        <v>18</v>
      </c>
      <c r="C17" s="3" t="s">
        <v>21</v>
      </c>
      <c r="D17" s="2" t="s">
        <v>14</v>
      </c>
      <c r="E17" s="2" t="s">
        <v>15</v>
      </c>
      <c r="F17" s="8">
        <f>G17+H17+I17+J17+K17</f>
        <v>132712.51999999999</v>
      </c>
      <c r="G17" s="76">
        <f t="shared" ref="G17:K17" si="7">SUM(G18:G21)</f>
        <v>64050.04</v>
      </c>
      <c r="H17" s="76">
        <f t="shared" si="7"/>
        <v>68662.48</v>
      </c>
      <c r="I17" s="76">
        <f t="shared" si="7"/>
        <v>0</v>
      </c>
      <c r="J17" s="76">
        <f t="shared" si="7"/>
        <v>0</v>
      </c>
      <c r="K17" s="76">
        <f t="shared" si="7"/>
        <v>0</v>
      </c>
      <c r="L17" s="2"/>
    </row>
    <row r="18" spans="2:12" ht="16.5" thickBot="1" x14ac:dyDescent="0.3">
      <c r="B18" s="6"/>
      <c r="C18" s="5" t="s">
        <v>7</v>
      </c>
      <c r="D18" s="2"/>
      <c r="E18" s="2"/>
      <c r="F18" s="8">
        <f>G18+H18+I18+J18+K18</f>
        <v>0</v>
      </c>
      <c r="G18" s="2">
        <v>0</v>
      </c>
      <c r="H18" s="2">
        <v>0</v>
      </c>
      <c r="I18" s="2"/>
      <c r="J18" s="2"/>
      <c r="K18" s="2"/>
      <c r="L18" s="2"/>
    </row>
    <row r="19" spans="2:12" ht="16.5" thickBot="1" x14ac:dyDescent="0.3">
      <c r="B19" s="6"/>
      <c r="C19" s="5" t="s">
        <v>8</v>
      </c>
      <c r="D19" s="2"/>
      <c r="E19" s="2"/>
      <c r="F19" s="8">
        <f t="shared" ref="F19:F21" si="8">G19+H19+I19+J19+K19</f>
        <v>123512.51999999999</v>
      </c>
      <c r="G19" s="2">
        <v>57050.04</v>
      </c>
      <c r="H19" s="2">
        <v>66462.48</v>
      </c>
      <c r="I19" s="2"/>
      <c r="J19" s="2"/>
      <c r="K19" s="2"/>
      <c r="L19" s="2"/>
    </row>
    <row r="20" spans="2:12" ht="16.5" thickBot="1" x14ac:dyDescent="0.3">
      <c r="B20" s="6"/>
      <c r="C20" s="5" t="s">
        <v>9</v>
      </c>
      <c r="D20" s="2"/>
      <c r="E20" s="2"/>
      <c r="F20" s="8">
        <f t="shared" si="8"/>
        <v>9200</v>
      </c>
      <c r="G20" s="2">
        <v>7000</v>
      </c>
      <c r="H20" s="2">
        <v>2200</v>
      </c>
      <c r="I20" s="2"/>
      <c r="J20" s="2"/>
      <c r="K20" s="2"/>
      <c r="L20" s="2"/>
    </row>
    <row r="21" spans="2:12" ht="16.5" thickBot="1" x14ac:dyDescent="0.3">
      <c r="B21" s="6"/>
      <c r="C21" s="5" t="s">
        <v>10</v>
      </c>
      <c r="D21" s="2"/>
      <c r="E21" s="2"/>
      <c r="F21" s="8">
        <f t="shared" si="8"/>
        <v>0</v>
      </c>
      <c r="G21" s="2">
        <v>0</v>
      </c>
      <c r="H21" s="2">
        <v>0</v>
      </c>
      <c r="I21" s="2"/>
      <c r="J21" s="2"/>
      <c r="K21" s="2"/>
      <c r="L21" s="2"/>
    </row>
    <row r="22" spans="2:12" ht="51.75" thickBot="1" x14ac:dyDescent="0.3">
      <c r="B22" s="58" t="s">
        <v>68</v>
      </c>
      <c r="C22" s="59" t="s">
        <v>69</v>
      </c>
      <c r="D22" s="2" t="s">
        <v>56</v>
      </c>
      <c r="E22" s="2" t="s">
        <v>77</v>
      </c>
      <c r="F22" s="8"/>
      <c r="G22" s="2"/>
      <c r="H22" s="2"/>
      <c r="I22" s="2"/>
      <c r="J22" s="2"/>
      <c r="K22" s="2"/>
      <c r="L22" s="2"/>
    </row>
    <row r="23" spans="2:12" ht="16.5" thickBot="1" x14ac:dyDescent="0.3">
      <c r="B23" s="58"/>
      <c r="C23" s="60" t="s">
        <v>70</v>
      </c>
      <c r="D23" s="2"/>
      <c r="E23" s="2"/>
      <c r="F23" s="8">
        <f>G23+H23+I23+J23+K23</f>
        <v>124000</v>
      </c>
      <c r="G23" s="2">
        <v>22000</v>
      </c>
      <c r="H23" s="2">
        <v>23000</v>
      </c>
      <c r="I23" s="2">
        <v>24000</v>
      </c>
      <c r="J23" s="2">
        <v>25000</v>
      </c>
      <c r="K23" s="2">
        <v>30000</v>
      </c>
      <c r="L23" s="2"/>
    </row>
    <row r="24" spans="2:12" s="39" customFormat="1" ht="16.5" thickBot="1" x14ac:dyDescent="0.3">
      <c r="B24" s="15"/>
      <c r="C24" s="7" t="s">
        <v>16</v>
      </c>
      <c r="D24" s="17"/>
      <c r="E24" s="17"/>
      <c r="F24" s="17">
        <f t="shared" ref="F24:F28" si="9">G24+H24+I24+J24+K24</f>
        <v>256712.52000000002</v>
      </c>
      <c r="G24" s="17">
        <f>SUM(G25:G28)</f>
        <v>86050.040000000008</v>
      </c>
      <c r="H24" s="17">
        <f t="shared" ref="H24:K24" si="10">SUM(H25:H28)</f>
        <v>91662.48</v>
      </c>
      <c r="I24" s="17">
        <f t="shared" si="10"/>
        <v>24000</v>
      </c>
      <c r="J24" s="17">
        <f t="shared" si="10"/>
        <v>25000</v>
      </c>
      <c r="K24" s="17">
        <f t="shared" si="10"/>
        <v>30000</v>
      </c>
      <c r="L24" s="8"/>
    </row>
    <row r="25" spans="2:12" ht="16.5" thickBot="1" x14ac:dyDescent="0.3">
      <c r="B25" s="6"/>
      <c r="C25" s="30" t="s">
        <v>7</v>
      </c>
      <c r="D25" s="31"/>
      <c r="E25" s="31"/>
      <c r="F25" s="17">
        <f t="shared" si="9"/>
        <v>0</v>
      </c>
      <c r="G25" s="31">
        <f>G18</f>
        <v>0</v>
      </c>
      <c r="H25" s="31">
        <f t="shared" ref="H25:K25" si="11">H18</f>
        <v>0</v>
      </c>
      <c r="I25" s="31">
        <f t="shared" si="11"/>
        <v>0</v>
      </c>
      <c r="J25" s="31">
        <f t="shared" si="11"/>
        <v>0</v>
      </c>
      <c r="K25" s="31">
        <f t="shared" si="11"/>
        <v>0</v>
      </c>
      <c r="L25" s="2"/>
    </row>
    <row r="26" spans="2:12" ht="16.5" thickBot="1" x14ac:dyDescent="0.3">
      <c r="B26" s="6"/>
      <c r="C26" s="30" t="s">
        <v>8</v>
      </c>
      <c r="D26" s="32"/>
      <c r="E26" s="32"/>
      <c r="F26" s="17">
        <f t="shared" si="9"/>
        <v>123512.51999999999</v>
      </c>
      <c r="G26" s="31">
        <f>G19</f>
        <v>57050.04</v>
      </c>
      <c r="H26" s="31">
        <f t="shared" ref="H26:K26" si="12">H19</f>
        <v>66462.48</v>
      </c>
      <c r="I26" s="31">
        <f t="shared" si="12"/>
        <v>0</v>
      </c>
      <c r="J26" s="31">
        <f t="shared" si="12"/>
        <v>0</v>
      </c>
      <c r="K26" s="31">
        <f t="shared" si="12"/>
        <v>0</v>
      </c>
      <c r="L26" s="4"/>
    </row>
    <row r="27" spans="2:12" ht="16.5" thickBot="1" x14ac:dyDescent="0.3">
      <c r="B27" s="6"/>
      <c r="C27" s="33" t="s">
        <v>9</v>
      </c>
      <c r="D27" s="34"/>
      <c r="E27" s="34"/>
      <c r="F27" s="17">
        <f t="shared" si="9"/>
        <v>9200</v>
      </c>
      <c r="G27" s="31">
        <f>G20</f>
        <v>7000</v>
      </c>
      <c r="H27" s="31">
        <f t="shared" ref="H27:K27" si="13">H20</f>
        <v>2200</v>
      </c>
      <c r="I27" s="31">
        <f t="shared" si="13"/>
        <v>0</v>
      </c>
      <c r="J27" s="31">
        <f t="shared" si="13"/>
        <v>0</v>
      </c>
      <c r="K27" s="31">
        <f t="shared" si="13"/>
        <v>0</v>
      </c>
      <c r="L27" s="27"/>
    </row>
    <row r="28" spans="2:12" ht="16.5" thickBot="1" x14ac:dyDescent="0.3">
      <c r="B28" s="18"/>
      <c r="C28" s="35" t="s">
        <v>10</v>
      </c>
      <c r="D28" s="34"/>
      <c r="E28" s="34"/>
      <c r="F28" s="17">
        <f t="shared" si="9"/>
        <v>124000</v>
      </c>
      <c r="G28" s="31">
        <f>G23+G21</f>
        <v>22000</v>
      </c>
      <c r="H28" s="31">
        <f t="shared" ref="H28:K28" si="14">H23+H21</f>
        <v>23000</v>
      </c>
      <c r="I28" s="31">
        <f t="shared" si="14"/>
        <v>24000</v>
      </c>
      <c r="J28" s="31">
        <f t="shared" si="14"/>
        <v>25000</v>
      </c>
      <c r="K28" s="31">
        <f t="shared" si="14"/>
        <v>30000</v>
      </c>
      <c r="L28" s="27"/>
    </row>
    <row r="29" spans="2:12" ht="51.75" customHeight="1" thickBot="1" x14ac:dyDescent="0.3">
      <c r="B29" s="40"/>
      <c r="C29" s="62" t="s">
        <v>22</v>
      </c>
      <c r="D29" s="41"/>
      <c r="E29" s="41"/>
      <c r="F29" s="42"/>
      <c r="G29" s="41"/>
      <c r="H29" s="41"/>
      <c r="I29" s="41"/>
      <c r="J29" s="41"/>
      <c r="K29" s="41"/>
      <c r="L29" s="41"/>
    </row>
    <row r="30" spans="2:12" ht="162.75" customHeight="1" thickBot="1" x14ac:dyDescent="0.3">
      <c r="B30" s="40" t="s">
        <v>39</v>
      </c>
      <c r="C30" s="21" t="s">
        <v>36</v>
      </c>
      <c r="D30" s="41" t="s">
        <v>14</v>
      </c>
      <c r="E30" s="43" t="s">
        <v>15</v>
      </c>
      <c r="F30" s="42">
        <f>G30+H30+I30+J30+K30</f>
        <v>46625.8</v>
      </c>
      <c r="G30" s="71">
        <f>SUM(G31:G33)</f>
        <v>35406.800000000003</v>
      </c>
      <c r="H30" s="71">
        <f>SUM(H31:H33)</f>
        <v>11219</v>
      </c>
      <c r="I30" s="71">
        <f>SUM(I31:I33)</f>
        <v>0</v>
      </c>
      <c r="J30" s="71">
        <f>SUM(J31:J33)</f>
        <v>0</v>
      </c>
      <c r="K30" s="71">
        <f>SUM(K31:K33)</f>
        <v>0</v>
      </c>
      <c r="L30" s="41"/>
    </row>
    <row r="31" spans="2:12" ht="16.5" thickBot="1" x14ac:dyDescent="0.3">
      <c r="B31" s="40"/>
      <c r="C31" s="22" t="s">
        <v>8</v>
      </c>
      <c r="D31" s="41"/>
      <c r="E31" s="41"/>
      <c r="F31" s="42">
        <f t="shared" ref="F31:F33" si="15">G31+H31+I31+J31+K31</f>
        <v>20820</v>
      </c>
      <c r="G31" s="41">
        <v>20820</v>
      </c>
      <c r="H31" s="41">
        <v>0</v>
      </c>
      <c r="I31" s="41">
        <v>0</v>
      </c>
      <c r="J31" s="41">
        <v>0</v>
      </c>
      <c r="K31" s="41">
        <v>0</v>
      </c>
      <c r="L31" s="41"/>
    </row>
    <row r="32" spans="2:12" ht="16.5" thickBot="1" x14ac:dyDescent="0.3">
      <c r="B32" s="40"/>
      <c r="C32" s="22" t="s">
        <v>9</v>
      </c>
      <c r="D32" s="41"/>
      <c r="E32" s="41"/>
      <c r="F32" s="42">
        <f t="shared" si="15"/>
        <v>25805.8</v>
      </c>
      <c r="G32" s="41">
        <v>14586.8</v>
      </c>
      <c r="H32" s="41">
        <v>11219</v>
      </c>
      <c r="I32" s="41">
        <v>0</v>
      </c>
      <c r="J32" s="41">
        <v>0</v>
      </c>
      <c r="K32" s="41">
        <v>0</v>
      </c>
      <c r="L32" s="41"/>
    </row>
    <row r="33" spans="2:12" ht="16.5" thickBot="1" x14ac:dyDescent="0.3">
      <c r="B33" s="40"/>
      <c r="C33" s="22" t="s">
        <v>10</v>
      </c>
      <c r="D33" s="41"/>
      <c r="E33" s="41"/>
      <c r="F33" s="42">
        <f t="shared" si="15"/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/>
    </row>
    <row r="34" spans="2:12" s="39" customFormat="1" ht="16.5" thickBot="1" x14ac:dyDescent="0.3">
      <c r="B34" s="44"/>
      <c r="C34" s="23" t="s">
        <v>23</v>
      </c>
      <c r="D34" s="45"/>
      <c r="E34" s="45"/>
      <c r="F34" s="45">
        <f>G34+H34+I34+J34+K34</f>
        <v>46625.8</v>
      </c>
      <c r="G34" s="45">
        <f>SUM(G35:G37)</f>
        <v>35406.800000000003</v>
      </c>
      <c r="H34" s="45">
        <f>SUM(H35:H37)</f>
        <v>11219</v>
      </c>
      <c r="I34" s="45">
        <f>SUM(I35:I37)</f>
        <v>0</v>
      </c>
      <c r="J34" s="45">
        <f>SUM(J35:J37)</f>
        <v>0</v>
      </c>
      <c r="K34" s="45">
        <f>SUM(K35:K37)</f>
        <v>0</v>
      </c>
      <c r="L34" s="42"/>
    </row>
    <row r="35" spans="2:12" ht="16.5" thickBot="1" x14ac:dyDescent="0.3">
      <c r="B35" s="40"/>
      <c r="C35" s="29" t="s">
        <v>8</v>
      </c>
      <c r="D35" s="46"/>
      <c r="E35" s="46"/>
      <c r="F35" s="45">
        <f>G35+H35+I35+J35+K35</f>
        <v>20820</v>
      </c>
      <c r="G35" s="46">
        <f>G31</f>
        <v>20820</v>
      </c>
      <c r="H35" s="46">
        <f t="shared" ref="H35:K35" si="16">H31</f>
        <v>0</v>
      </c>
      <c r="I35" s="46">
        <f t="shared" si="16"/>
        <v>0</v>
      </c>
      <c r="J35" s="46">
        <f t="shared" si="16"/>
        <v>0</v>
      </c>
      <c r="K35" s="46">
        <f t="shared" si="16"/>
        <v>0</v>
      </c>
      <c r="L35" s="41"/>
    </row>
    <row r="36" spans="2:12" ht="16.5" thickBot="1" x14ac:dyDescent="0.3">
      <c r="B36" s="40"/>
      <c r="C36" s="29" t="s">
        <v>9</v>
      </c>
      <c r="D36" s="46"/>
      <c r="E36" s="46"/>
      <c r="F36" s="45">
        <f t="shared" ref="F36:F37" si="17">G36+H36+I36+J36+K36</f>
        <v>25805.8</v>
      </c>
      <c r="G36" s="46">
        <f>G32</f>
        <v>14586.8</v>
      </c>
      <c r="H36" s="46">
        <f t="shared" ref="H36:K36" si="18">H32</f>
        <v>11219</v>
      </c>
      <c r="I36" s="46">
        <f t="shared" si="18"/>
        <v>0</v>
      </c>
      <c r="J36" s="46">
        <f t="shared" si="18"/>
        <v>0</v>
      </c>
      <c r="K36" s="46">
        <f t="shared" si="18"/>
        <v>0</v>
      </c>
      <c r="L36" s="41"/>
    </row>
    <row r="37" spans="2:12" ht="16.5" thickBot="1" x14ac:dyDescent="0.3">
      <c r="B37" s="40"/>
      <c r="C37" s="29" t="s">
        <v>10</v>
      </c>
      <c r="D37" s="46"/>
      <c r="E37" s="46"/>
      <c r="F37" s="45">
        <f t="shared" si="17"/>
        <v>0</v>
      </c>
      <c r="G37" s="46">
        <f>G33</f>
        <v>0</v>
      </c>
      <c r="H37" s="46">
        <f t="shared" ref="H37:K37" si="19">H33</f>
        <v>0</v>
      </c>
      <c r="I37" s="46">
        <f t="shared" si="19"/>
        <v>0</v>
      </c>
      <c r="J37" s="46">
        <f t="shared" si="19"/>
        <v>0</v>
      </c>
      <c r="K37" s="46">
        <f t="shared" si="19"/>
        <v>0</v>
      </c>
      <c r="L37" s="41"/>
    </row>
    <row r="38" spans="2:12" ht="45" customHeight="1" thickBot="1" x14ac:dyDescent="0.3">
      <c r="B38" s="40"/>
      <c r="C38" s="63" t="s">
        <v>24</v>
      </c>
      <c r="D38" s="41"/>
      <c r="E38" s="41"/>
      <c r="F38" s="42"/>
      <c r="G38" s="41"/>
      <c r="H38" s="41"/>
      <c r="I38" s="41"/>
      <c r="J38" s="41"/>
      <c r="K38" s="41"/>
      <c r="L38" s="41"/>
    </row>
    <row r="39" spans="2:12" ht="145.5" customHeight="1" thickBot="1" x14ac:dyDescent="0.3">
      <c r="B39" s="40" t="s">
        <v>40</v>
      </c>
      <c r="C39" s="21" t="s">
        <v>48</v>
      </c>
      <c r="D39" s="41" t="s">
        <v>60</v>
      </c>
      <c r="E39" s="43" t="s">
        <v>15</v>
      </c>
      <c r="F39" s="42">
        <f>G39+H39+I39+J39+K39</f>
        <v>6600</v>
      </c>
      <c r="G39" s="71">
        <f>SUM(G40:G43)</f>
        <v>500</v>
      </c>
      <c r="H39" s="71">
        <f t="shared" ref="H39:K39" si="20">SUM(H40:H43)</f>
        <v>4100</v>
      </c>
      <c r="I39" s="71">
        <f t="shared" si="20"/>
        <v>2000</v>
      </c>
      <c r="J39" s="71">
        <f t="shared" si="20"/>
        <v>0</v>
      </c>
      <c r="K39" s="71">
        <f t="shared" si="20"/>
        <v>0</v>
      </c>
      <c r="L39" s="41"/>
    </row>
    <row r="40" spans="2:12" ht="16.5" thickBot="1" x14ac:dyDescent="0.3">
      <c r="B40" s="40"/>
      <c r="C40" s="22" t="s">
        <v>7</v>
      </c>
      <c r="D40" s="41"/>
      <c r="E40" s="41"/>
      <c r="F40" s="42">
        <f t="shared" ref="F40:F42" si="21">G40+H40+I40+J40+K40</f>
        <v>0</v>
      </c>
      <c r="G40" s="41"/>
      <c r="H40" s="41"/>
      <c r="I40" s="41"/>
      <c r="J40" s="41"/>
      <c r="K40" s="41"/>
      <c r="L40" s="41"/>
    </row>
    <row r="41" spans="2:12" ht="16.5" thickBot="1" x14ac:dyDescent="0.3">
      <c r="B41" s="40"/>
      <c r="C41" s="22" t="s">
        <v>8</v>
      </c>
      <c r="D41" s="41"/>
      <c r="E41" s="41"/>
      <c r="F41" s="42">
        <f t="shared" si="21"/>
        <v>0</v>
      </c>
      <c r="G41" s="41"/>
      <c r="H41" s="41"/>
      <c r="I41" s="41"/>
      <c r="J41" s="41"/>
      <c r="K41" s="41"/>
      <c r="L41" s="41"/>
    </row>
    <row r="42" spans="2:12" ht="16.5" thickBot="1" x14ac:dyDescent="0.3">
      <c r="B42" s="40"/>
      <c r="C42" s="22" t="s">
        <v>9</v>
      </c>
      <c r="D42" s="41"/>
      <c r="E42" s="41"/>
      <c r="F42" s="42">
        <f t="shared" si="21"/>
        <v>6600</v>
      </c>
      <c r="G42" s="41">
        <v>500</v>
      </c>
      <c r="H42" s="41">
        <v>4100</v>
      </c>
      <c r="I42" s="41">
        <v>2000</v>
      </c>
      <c r="J42" s="41">
        <v>0</v>
      </c>
      <c r="K42" s="41">
        <v>0</v>
      </c>
      <c r="L42" s="41"/>
    </row>
    <row r="43" spans="2:12" ht="16.5" thickBot="1" x14ac:dyDescent="0.3">
      <c r="B43" s="40"/>
      <c r="C43" s="22" t="s">
        <v>10</v>
      </c>
      <c r="D43" s="41"/>
      <c r="E43" s="41"/>
      <c r="F43" s="42">
        <f>G43+H43+I43+J43+K43</f>
        <v>0</v>
      </c>
      <c r="G43" s="41"/>
      <c r="H43" s="41"/>
      <c r="I43" s="41"/>
      <c r="J43" s="41"/>
      <c r="K43" s="41"/>
      <c r="L43" s="41"/>
    </row>
    <row r="44" spans="2:12" ht="170.25" customHeight="1" thickBot="1" x14ac:dyDescent="0.3">
      <c r="B44" s="40" t="s">
        <v>49</v>
      </c>
      <c r="C44" s="25" t="s">
        <v>59</v>
      </c>
      <c r="D44" s="41" t="s">
        <v>56</v>
      </c>
      <c r="E44" s="43" t="s">
        <v>15</v>
      </c>
      <c r="F44" s="42">
        <f t="shared" ref="F44:F45" si="22">G44+H44+I44+J44+K44</f>
        <v>706294.19</v>
      </c>
      <c r="G44" s="41">
        <f>SUM(G45:G48)</f>
        <v>219894.19</v>
      </c>
      <c r="H44" s="41">
        <f t="shared" ref="H44:K44" si="23">SUM(H45:H48)</f>
        <v>49000</v>
      </c>
      <c r="I44" s="41">
        <f t="shared" si="23"/>
        <v>140000</v>
      </c>
      <c r="J44" s="41">
        <f t="shared" si="23"/>
        <v>107400</v>
      </c>
      <c r="K44" s="41">
        <f t="shared" si="23"/>
        <v>190000</v>
      </c>
      <c r="L44" s="41"/>
    </row>
    <row r="45" spans="2:12" ht="16.5" thickBot="1" x14ac:dyDescent="0.3">
      <c r="B45" s="40"/>
      <c r="C45" s="22" t="s">
        <v>7</v>
      </c>
      <c r="D45" s="41"/>
      <c r="E45" s="41"/>
      <c r="F45" s="42">
        <f t="shared" si="22"/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/>
    </row>
    <row r="46" spans="2:12" ht="16.5" thickBot="1" x14ac:dyDescent="0.3">
      <c r="B46" s="40"/>
      <c r="C46" s="22" t="s">
        <v>8</v>
      </c>
      <c r="D46" s="41"/>
      <c r="E46" s="41"/>
      <c r="F46" s="42">
        <f>G46+H46+I46+J46+K46</f>
        <v>656262.39</v>
      </c>
      <c r="G46" s="41">
        <v>210062.39</v>
      </c>
      <c r="H46" s="41">
        <v>38800</v>
      </c>
      <c r="I46" s="41">
        <v>135800</v>
      </c>
      <c r="J46" s="41">
        <v>92150</v>
      </c>
      <c r="K46" s="41">
        <v>179450</v>
      </c>
      <c r="L46" s="41"/>
    </row>
    <row r="47" spans="2:12" ht="16.5" thickBot="1" x14ac:dyDescent="0.3">
      <c r="B47" s="40"/>
      <c r="C47" s="22" t="s">
        <v>9</v>
      </c>
      <c r="D47" s="41"/>
      <c r="E47" s="41"/>
      <c r="F47" s="42">
        <f t="shared" ref="F47:F48" si="24">G47+H47+I47+J47+K47</f>
        <v>50031.8</v>
      </c>
      <c r="G47" s="41">
        <v>9831.7999999999993</v>
      </c>
      <c r="H47" s="41">
        <v>10200</v>
      </c>
      <c r="I47" s="41">
        <v>4200</v>
      </c>
      <c r="J47" s="41">
        <v>15250</v>
      </c>
      <c r="K47" s="41">
        <v>10550</v>
      </c>
      <c r="L47" s="41"/>
    </row>
    <row r="48" spans="2:12" ht="16.5" thickBot="1" x14ac:dyDescent="0.3">
      <c r="B48" s="40"/>
      <c r="C48" s="22" t="s">
        <v>10</v>
      </c>
      <c r="D48" s="41"/>
      <c r="E48" s="41"/>
      <c r="F48" s="42">
        <f t="shared" si="24"/>
        <v>0</v>
      </c>
      <c r="G48" s="41"/>
      <c r="H48" s="41"/>
      <c r="I48" s="41"/>
      <c r="J48" s="41"/>
      <c r="K48" s="41"/>
      <c r="L48" s="41"/>
    </row>
    <row r="49" spans="2:12" ht="60.75" thickBot="1" x14ac:dyDescent="0.3">
      <c r="B49" s="40" t="s">
        <v>50</v>
      </c>
      <c r="C49" s="64" t="s">
        <v>61</v>
      </c>
      <c r="D49" s="41" t="s">
        <v>78</v>
      </c>
      <c r="E49" s="43" t="s">
        <v>62</v>
      </c>
      <c r="F49" s="42"/>
      <c r="G49" s="41"/>
      <c r="H49" s="41"/>
      <c r="I49" s="41"/>
      <c r="J49" s="41"/>
      <c r="K49" s="41"/>
      <c r="L49" s="41"/>
    </row>
    <row r="50" spans="2:12" ht="16.5" thickBot="1" x14ac:dyDescent="0.3">
      <c r="B50" s="40"/>
      <c r="C50" s="65" t="s">
        <v>9</v>
      </c>
      <c r="D50" s="41"/>
      <c r="E50" s="41"/>
      <c r="F50" s="42">
        <f>G50+H50+I50+J50+K50</f>
        <v>0</v>
      </c>
      <c r="G50" s="41"/>
      <c r="H50" s="41"/>
      <c r="I50" s="41"/>
      <c r="J50" s="41"/>
      <c r="K50" s="41"/>
      <c r="L50" s="41"/>
    </row>
    <row r="51" spans="2:12" ht="16.5" thickBot="1" x14ac:dyDescent="0.3">
      <c r="B51" s="40"/>
      <c r="C51" s="65" t="s">
        <v>10</v>
      </c>
      <c r="D51" s="41"/>
      <c r="E51" s="41"/>
      <c r="F51" s="42">
        <f>G51+H51+I51+J51+K51</f>
        <v>10000</v>
      </c>
      <c r="G51" s="41"/>
      <c r="H51" s="41"/>
      <c r="I51" s="41"/>
      <c r="J51" s="41">
        <v>10000</v>
      </c>
      <c r="K51" s="41"/>
      <c r="L51" s="41" t="s">
        <v>79</v>
      </c>
    </row>
    <row r="52" spans="2:12" ht="48" thickBot="1" x14ac:dyDescent="0.3">
      <c r="B52" s="40" t="s">
        <v>63</v>
      </c>
      <c r="C52" s="64" t="s">
        <v>64</v>
      </c>
      <c r="D52" s="41" t="s">
        <v>56</v>
      </c>
      <c r="E52" s="41" t="s">
        <v>65</v>
      </c>
      <c r="F52" s="42">
        <f t="shared" ref="F52:F54" si="25">G52+H52+I52+J52+K52</f>
        <v>910</v>
      </c>
      <c r="G52" s="41">
        <v>165</v>
      </c>
      <c r="H52" s="41">
        <v>173</v>
      </c>
      <c r="I52" s="41">
        <v>181</v>
      </c>
      <c r="J52" s="41">
        <v>191</v>
      </c>
      <c r="K52" s="41">
        <v>200</v>
      </c>
      <c r="L52" s="41" t="s">
        <v>81</v>
      </c>
    </row>
    <row r="53" spans="2:12" ht="16.5" thickBot="1" x14ac:dyDescent="0.3">
      <c r="B53" s="40"/>
      <c r="C53" s="65" t="s">
        <v>9</v>
      </c>
      <c r="D53" s="41"/>
      <c r="E53" s="41"/>
      <c r="F53" s="42">
        <f t="shared" si="25"/>
        <v>910</v>
      </c>
      <c r="G53" s="41">
        <v>165</v>
      </c>
      <c r="H53" s="41">
        <v>173</v>
      </c>
      <c r="I53" s="41">
        <v>181</v>
      </c>
      <c r="J53" s="41">
        <v>191</v>
      </c>
      <c r="K53" s="41">
        <v>200</v>
      </c>
      <c r="L53" s="41"/>
    </row>
    <row r="54" spans="2:12" ht="16.5" thickBot="1" x14ac:dyDescent="0.3">
      <c r="B54" s="40"/>
      <c r="C54" s="65" t="s">
        <v>10</v>
      </c>
      <c r="D54" s="41"/>
      <c r="E54" s="41"/>
      <c r="F54" s="42">
        <f t="shared" si="25"/>
        <v>400</v>
      </c>
      <c r="G54" s="41">
        <v>100</v>
      </c>
      <c r="H54" s="41">
        <v>300</v>
      </c>
      <c r="I54" s="41"/>
      <c r="J54" s="41"/>
      <c r="K54" s="41"/>
      <c r="L54" s="41" t="s">
        <v>80</v>
      </c>
    </row>
    <row r="55" spans="2:12" s="39" customFormat="1" ht="16.5" thickBot="1" x14ac:dyDescent="0.3">
      <c r="B55" s="44"/>
      <c r="C55" s="24" t="s">
        <v>38</v>
      </c>
      <c r="D55" s="45"/>
      <c r="E55" s="45"/>
      <c r="F55" s="45">
        <f>G55+H55+I55+J55+K55</f>
        <v>724204.19</v>
      </c>
      <c r="G55" s="45">
        <f>SUM(G56:G59)</f>
        <v>220659.19</v>
      </c>
      <c r="H55" s="45">
        <f t="shared" ref="H55:K55" si="26">SUM(H56:H59)</f>
        <v>53573</v>
      </c>
      <c r="I55" s="45">
        <f t="shared" si="26"/>
        <v>142181</v>
      </c>
      <c r="J55" s="45">
        <f t="shared" si="26"/>
        <v>117591</v>
      </c>
      <c r="K55" s="45">
        <f t="shared" si="26"/>
        <v>190200</v>
      </c>
      <c r="L55" s="42"/>
    </row>
    <row r="56" spans="2:12" ht="16.5" thickBot="1" x14ac:dyDescent="0.3">
      <c r="B56" s="40"/>
      <c r="C56" s="29" t="s">
        <v>7</v>
      </c>
      <c r="D56" s="46"/>
      <c r="E56" s="46"/>
      <c r="F56" s="45">
        <f t="shared" ref="F56:F59" si="27">G56+H56+I56+J56+K56</f>
        <v>0</v>
      </c>
      <c r="G56" s="46">
        <f t="shared" ref="G56:K57" si="28">G45+G40</f>
        <v>0</v>
      </c>
      <c r="H56" s="46">
        <f t="shared" si="28"/>
        <v>0</v>
      </c>
      <c r="I56" s="46">
        <f t="shared" si="28"/>
        <v>0</v>
      </c>
      <c r="J56" s="46">
        <f t="shared" si="28"/>
        <v>0</v>
      </c>
      <c r="K56" s="46">
        <f t="shared" si="28"/>
        <v>0</v>
      </c>
      <c r="L56" s="41"/>
    </row>
    <row r="57" spans="2:12" ht="16.5" thickBot="1" x14ac:dyDescent="0.3">
      <c r="B57" s="40"/>
      <c r="C57" s="29" t="s">
        <v>8</v>
      </c>
      <c r="D57" s="46"/>
      <c r="E57" s="46"/>
      <c r="F57" s="45">
        <f t="shared" si="27"/>
        <v>656262.39</v>
      </c>
      <c r="G57" s="46">
        <f t="shared" si="28"/>
        <v>210062.39</v>
      </c>
      <c r="H57" s="46">
        <f t="shared" si="28"/>
        <v>38800</v>
      </c>
      <c r="I57" s="46">
        <f t="shared" si="28"/>
        <v>135800</v>
      </c>
      <c r="J57" s="46">
        <f t="shared" si="28"/>
        <v>92150</v>
      </c>
      <c r="K57" s="46">
        <f t="shared" si="28"/>
        <v>179450</v>
      </c>
      <c r="L57" s="41"/>
    </row>
    <row r="58" spans="2:12" ht="16.5" thickBot="1" x14ac:dyDescent="0.3">
      <c r="B58" s="40"/>
      <c r="C58" s="29" t="s">
        <v>9</v>
      </c>
      <c r="D58" s="46"/>
      <c r="E58" s="46"/>
      <c r="F58" s="45">
        <f t="shared" si="27"/>
        <v>57541.8</v>
      </c>
      <c r="G58" s="46">
        <f t="shared" ref="G58:K59" si="29">G53+G50+G47+G42</f>
        <v>10496.8</v>
      </c>
      <c r="H58" s="46">
        <f t="shared" si="29"/>
        <v>14473</v>
      </c>
      <c r="I58" s="46">
        <f t="shared" si="29"/>
        <v>6381</v>
      </c>
      <c r="J58" s="46">
        <f t="shared" si="29"/>
        <v>15441</v>
      </c>
      <c r="K58" s="46">
        <f t="shared" si="29"/>
        <v>10750</v>
      </c>
      <c r="L58" s="41"/>
    </row>
    <row r="59" spans="2:12" ht="16.5" thickBot="1" x14ac:dyDescent="0.3">
      <c r="B59" s="40"/>
      <c r="C59" s="29" t="s">
        <v>10</v>
      </c>
      <c r="D59" s="46"/>
      <c r="E59" s="46"/>
      <c r="F59" s="45">
        <f t="shared" si="27"/>
        <v>10400</v>
      </c>
      <c r="G59" s="46">
        <f t="shared" si="29"/>
        <v>100</v>
      </c>
      <c r="H59" s="46">
        <f t="shared" si="29"/>
        <v>300</v>
      </c>
      <c r="I59" s="46">
        <f t="shared" si="29"/>
        <v>0</v>
      </c>
      <c r="J59" s="46">
        <f t="shared" si="29"/>
        <v>10000</v>
      </c>
      <c r="K59" s="46">
        <f t="shared" si="29"/>
        <v>0</v>
      </c>
      <c r="L59" s="41"/>
    </row>
    <row r="60" spans="2:12" ht="41.25" thickBot="1" x14ac:dyDescent="0.3">
      <c r="B60" s="40"/>
      <c r="C60" s="63" t="s">
        <v>37</v>
      </c>
      <c r="D60" s="41"/>
      <c r="E60" s="41"/>
      <c r="F60" s="42"/>
      <c r="G60" s="41"/>
      <c r="H60" s="41"/>
      <c r="I60" s="41"/>
      <c r="J60" s="41"/>
      <c r="K60" s="41"/>
      <c r="L60" s="41"/>
    </row>
    <row r="61" spans="2:12" ht="105.75" thickBot="1" x14ac:dyDescent="0.3">
      <c r="B61" s="66" t="s">
        <v>41</v>
      </c>
      <c r="C61" s="64" t="s">
        <v>82</v>
      </c>
      <c r="D61" s="41" t="s">
        <v>56</v>
      </c>
      <c r="E61" s="43" t="s">
        <v>83</v>
      </c>
      <c r="F61" s="42"/>
      <c r="G61" s="41"/>
      <c r="H61" s="41"/>
      <c r="I61" s="41"/>
      <c r="J61" s="41"/>
      <c r="K61" s="41"/>
      <c r="L61" s="41"/>
    </row>
    <row r="62" spans="2:12" ht="16.5" thickBot="1" x14ac:dyDescent="0.3">
      <c r="B62" s="66"/>
      <c r="C62" s="65" t="s">
        <v>8</v>
      </c>
      <c r="D62" s="41"/>
      <c r="E62" s="41"/>
      <c r="F62" s="42">
        <f t="shared" ref="F62:F63" si="30">G62</f>
        <v>0</v>
      </c>
      <c r="G62" s="41"/>
      <c r="H62" s="41"/>
      <c r="I62" s="41"/>
      <c r="J62" s="41"/>
      <c r="K62" s="41"/>
      <c r="L62" s="41"/>
    </row>
    <row r="63" spans="2:12" ht="16.5" thickBot="1" x14ac:dyDescent="0.3">
      <c r="B63" s="66"/>
      <c r="C63" s="65" t="s">
        <v>9</v>
      </c>
      <c r="D63" s="41"/>
      <c r="E63" s="41"/>
      <c r="F63" s="42">
        <f t="shared" si="30"/>
        <v>6910</v>
      </c>
      <c r="G63" s="41">
        <v>6910</v>
      </c>
      <c r="H63" s="41">
        <v>7000</v>
      </c>
      <c r="I63" s="41">
        <v>7500</v>
      </c>
      <c r="J63" s="41">
        <v>8000</v>
      </c>
      <c r="K63" s="41">
        <v>8500</v>
      </c>
      <c r="L63" s="41"/>
    </row>
    <row r="64" spans="2:12" ht="16.5" thickBot="1" x14ac:dyDescent="0.3">
      <c r="B64" s="66"/>
      <c r="C64" s="65" t="s">
        <v>10</v>
      </c>
      <c r="D64" s="41"/>
      <c r="E64" s="41"/>
      <c r="F64" s="42">
        <f>G64</f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/>
    </row>
    <row r="65" spans="2:12" s="39" customFormat="1" ht="16.5" thickBot="1" x14ac:dyDescent="0.3">
      <c r="B65" s="44"/>
      <c r="C65" s="23" t="s">
        <v>25</v>
      </c>
      <c r="D65" s="42"/>
      <c r="E65" s="42"/>
      <c r="F65" s="45">
        <f t="shared" ref="F65:F67" si="31">G65</f>
        <v>6910</v>
      </c>
      <c r="G65" s="42">
        <f>SUM(G66:G68)</f>
        <v>6910</v>
      </c>
      <c r="H65" s="42">
        <f t="shared" ref="H65:K65" si="32">SUM(H66:H68)</f>
        <v>7000</v>
      </c>
      <c r="I65" s="42">
        <f t="shared" si="32"/>
        <v>7500</v>
      </c>
      <c r="J65" s="42">
        <f t="shared" si="32"/>
        <v>8000</v>
      </c>
      <c r="K65" s="42">
        <f t="shared" si="32"/>
        <v>8500</v>
      </c>
      <c r="L65" s="42"/>
    </row>
    <row r="66" spans="2:12" ht="16.5" thickBot="1" x14ac:dyDescent="0.3">
      <c r="B66" s="47"/>
      <c r="C66" s="67" t="s">
        <v>8</v>
      </c>
      <c r="D66" s="46"/>
      <c r="E66" s="46"/>
      <c r="F66" s="45">
        <f t="shared" si="31"/>
        <v>0</v>
      </c>
      <c r="G66" s="46">
        <f>G62</f>
        <v>0</v>
      </c>
      <c r="H66" s="46">
        <f t="shared" ref="H66:K66" si="33">H62</f>
        <v>0</v>
      </c>
      <c r="I66" s="46">
        <f t="shared" si="33"/>
        <v>0</v>
      </c>
      <c r="J66" s="46">
        <f t="shared" si="33"/>
        <v>0</v>
      </c>
      <c r="K66" s="46">
        <f t="shared" si="33"/>
        <v>0</v>
      </c>
      <c r="L66" s="41"/>
    </row>
    <row r="67" spans="2:12" ht="16.5" thickBot="1" x14ac:dyDescent="0.3">
      <c r="B67" s="47"/>
      <c r="C67" s="67" t="s">
        <v>9</v>
      </c>
      <c r="D67" s="46"/>
      <c r="E67" s="46"/>
      <c r="F67" s="45">
        <f t="shared" si="31"/>
        <v>6910</v>
      </c>
      <c r="G67" s="46">
        <f>G63</f>
        <v>6910</v>
      </c>
      <c r="H67" s="46">
        <f t="shared" ref="H67:K67" si="34">H63</f>
        <v>7000</v>
      </c>
      <c r="I67" s="46">
        <f t="shared" si="34"/>
        <v>7500</v>
      </c>
      <c r="J67" s="46">
        <f t="shared" si="34"/>
        <v>8000</v>
      </c>
      <c r="K67" s="46">
        <f t="shared" si="34"/>
        <v>8500</v>
      </c>
      <c r="L67" s="41"/>
    </row>
    <row r="68" spans="2:12" ht="16.5" thickBot="1" x14ac:dyDescent="0.3">
      <c r="B68" s="47"/>
      <c r="C68" s="67" t="s">
        <v>10</v>
      </c>
      <c r="D68" s="46"/>
      <c r="E68" s="46"/>
      <c r="F68" s="45">
        <f>G68</f>
        <v>0</v>
      </c>
      <c r="G68" s="46">
        <f>G64</f>
        <v>0</v>
      </c>
      <c r="H68" s="46">
        <f t="shared" ref="H68:K68" si="35">H64</f>
        <v>0</v>
      </c>
      <c r="I68" s="46">
        <f t="shared" si="35"/>
        <v>0</v>
      </c>
      <c r="J68" s="46">
        <f t="shared" si="35"/>
        <v>0</v>
      </c>
      <c r="K68" s="46">
        <f t="shared" si="35"/>
        <v>0</v>
      </c>
      <c r="L68" s="41"/>
    </row>
    <row r="69" spans="2:12" ht="21" thickBot="1" x14ac:dyDescent="0.3">
      <c r="B69" s="40"/>
      <c r="C69" s="63" t="s">
        <v>26</v>
      </c>
      <c r="D69" s="41"/>
      <c r="E69" s="41"/>
      <c r="F69" s="42"/>
      <c r="G69" s="41"/>
      <c r="H69" s="41"/>
      <c r="I69" s="41"/>
      <c r="J69" s="41"/>
      <c r="K69" s="41"/>
      <c r="L69" s="41"/>
    </row>
    <row r="70" spans="2:12" ht="106.5" customHeight="1" thickBot="1" x14ac:dyDescent="0.3">
      <c r="B70" s="40" t="s">
        <v>42</v>
      </c>
      <c r="C70" s="21" t="s">
        <v>108</v>
      </c>
      <c r="D70" s="41" t="s">
        <v>56</v>
      </c>
      <c r="E70" s="43" t="s">
        <v>15</v>
      </c>
      <c r="F70" s="42">
        <f>G70+H70+I70+J70+K70</f>
        <v>2587</v>
      </c>
      <c r="G70" s="71">
        <f>SUM(G71:G73)</f>
        <v>387</v>
      </c>
      <c r="H70" s="71">
        <f>SUM(H71:H73)</f>
        <v>400</v>
      </c>
      <c r="I70" s="71">
        <f>SUM(I71:I73)</f>
        <v>500</v>
      </c>
      <c r="J70" s="71">
        <f>SUM(J71:J73)</f>
        <v>600</v>
      </c>
      <c r="K70" s="71">
        <f>SUM(K71:K73)</f>
        <v>700</v>
      </c>
      <c r="L70" s="41"/>
    </row>
    <row r="71" spans="2:12" ht="16.5" thickBot="1" x14ac:dyDescent="0.3">
      <c r="B71" s="40"/>
      <c r="C71" s="22" t="s">
        <v>8</v>
      </c>
      <c r="D71" s="41"/>
      <c r="E71" s="41"/>
      <c r="F71" s="42">
        <f t="shared" ref="F71:F72" si="36">G71+H71+I71+J71+K71</f>
        <v>0</v>
      </c>
      <c r="G71" s="41"/>
      <c r="H71" s="41"/>
      <c r="I71" s="41"/>
      <c r="J71" s="41"/>
      <c r="K71" s="41"/>
      <c r="L71" s="41"/>
    </row>
    <row r="72" spans="2:12" ht="16.5" thickBot="1" x14ac:dyDescent="0.3">
      <c r="B72" s="40"/>
      <c r="C72" s="22" t="s">
        <v>9</v>
      </c>
      <c r="D72" s="41"/>
      <c r="E72" s="41"/>
      <c r="F72" s="42">
        <f t="shared" si="36"/>
        <v>2587</v>
      </c>
      <c r="G72" s="41">
        <v>387</v>
      </c>
      <c r="H72" s="41">
        <v>400</v>
      </c>
      <c r="I72" s="41">
        <v>500</v>
      </c>
      <c r="J72" s="41">
        <v>600</v>
      </c>
      <c r="K72" s="41">
        <v>700</v>
      </c>
      <c r="L72" s="41"/>
    </row>
    <row r="73" spans="2:12" ht="16.5" thickBot="1" x14ac:dyDescent="0.3">
      <c r="B73" s="40"/>
      <c r="C73" s="22" t="s">
        <v>10</v>
      </c>
      <c r="D73" s="41"/>
      <c r="E73" s="41"/>
      <c r="F73" s="42">
        <f>G73+H73+I73+J73+K73</f>
        <v>0</v>
      </c>
      <c r="G73" s="41"/>
      <c r="H73" s="41"/>
      <c r="I73" s="41"/>
      <c r="J73" s="41"/>
      <c r="K73" s="41"/>
      <c r="L73" s="41"/>
    </row>
    <row r="74" spans="2:12" s="39" customFormat="1" ht="16.5" thickBot="1" x14ac:dyDescent="0.3">
      <c r="B74" s="44"/>
      <c r="C74" s="23" t="s">
        <v>27</v>
      </c>
      <c r="D74" s="42"/>
      <c r="E74" s="42"/>
      <c r="F74" s="45">
        <f t="shared" ref="F74:F75" si="37">G74+H74+I74+J74+K74</f>
        <v>2587</v>
      </c>
      <c r="G74" s="45">
        <f>SUM(G75:G77)</f>
        <v>387</v>
      </c>
      <c r="H74" s="45">
        <f t="shared" ref="H74:K74" si="38">SUM(H75:H77)</f>
        <v>400</v>
      </c>
      <c r="I74" s="45">
        <f t="shared" si="38"/>
        <v>500</v>
      </c>
      <c r="J74" s="45">
        <f t="shared" si="38"/>
        <v>600</v>
      </c>
      <c r="K74" s="45">
        <f t="shared" si="38"/>
        <v>700</v>
      </c>
      <c r="L74" s="42"/>
    </row>
    <row r="75" spans="2:12" ht="16.5" thickBot="1" x14ac:dyDescent="0.3">
      <c r="B75" s="40"/>
      <c r="C75" s="29" t="s">
        <v>8</v>
      </c>
      <c r="D75" s="46"/>
      <c r="E75" s="46"/>
      <c r="F75" s="45">
        <f t="shared" si="37"/>
        <v>0</v>
      </c>
      <c r="G75" s="46"/>
      <c r="H75" s="46"/>
      <c r="I75" s="46"/>
      <c r="J75" s="46"/>
      <c r="K75" s="46"/>
      <c r="L75" s="41"/>
    </row>
    <row r="76" spans="2:12" ht="16.5" thickBot="1" x14ac:dyDescent="0.3">
      <c r="B76" s="40"/>
      <c r="C76" s="29" t="s">
        <v>9</v>
      </c>
      <c r="D76" s="46"/>
      <c r="E76" s="46"/>
      <c r="F76" s="45">
        <f>G76+H76+I76+J76+K76</f>
        <v>2587</v>
      </c>
      <c r="G76" s="46">
        <v>387</v>
      </c>
      <c r="H76" s="46">
        <v>400</v>
      </c>
      <c r="I76" s="46">
        <v>500</v>
      </c>
      <c r="J76" s="46">
        <v>600</v>
      </c>
      <c r="K76" s="46">
        <v>700</v>
      </c>
      <c r="L76" s="41"/>
    </row>
    <row r="77" spans="2:12" ht="16.5" thickBot="1" x14ac:dyDescent="0.3">
      <c r="B77" s="40"/>
      <c r="C77" s="29" t="s">
        <v>10</v>
      </c>
      <c r="D77" s="46"/>
      <c r="E77" s="46"/>
      <c r="F77" s="45">
        <f>G77+H77+I77+J77+K77</f>
        <v>0</v>
      </c>
      <c r="G77" s="46"/>
      <c r="H77" s="46"/>
      <c r="I77" s="46"/>
      <c r="J77" s="46"/>
      <c r="K77" s="46"/>
      <c r="L77" s="41"/>
    </row>
    <row r="78" spans="2:12" ht="66.75" customHeight="1" thickBot="1" x14ac:dyDescent="0.3">
      <c r="B78" s="40"/>
      <c r="C78" s="63" t="s">
        <v>28</v>
      </c>
      <c r="D78" s="41"/>
      <c r="E78" s="41"/>
      <c r="F78" s="42"/>
      <c r="G78" s="41"/>
      <c r="H78" s="41"/>
      <c r="I78" s="41"/>
      <c r="J78" s="41"/>
      <c r="K78" s="41"/>
      <c r="L78" s="41"/>
    </row>
    <row r="79" spans="2:12" ht="199.5" customHeight="1" thickBot="1" x14ac:dyDescent="0.3">
      <c r="B79" s="40" t="s">
        <v>43</v>
      </c>
      <c r="C79" s="21" t="s">
        <v>44</v>
      </c>
      <c r="D79" s="41" t="s">
        <v>56</v>
      </c>
      <c r="E79" s="43" t="s">
        <v>15</v>
      </c>
      <c r="F79" s="42">
        <f>G79+H79+I79+J79+K79</f>
        <v>4171</v>
      </c>
      <c r="G79" s="71">
        <f>SUM(G80:G82)</f>
        <v>371</v>
      </c>
      <c r="H79" s="71">
        <f>SUM(H80:H82)</f>
        <v>800</v>
      </c>
      <c r="I79" s="71">
        <f>SUM(I80:I82)</f>
        <v>1000</v>
      </c>
      <c r="J79" s="71">
        <f>SUM(J80:J82)</f>
        <v>1000</v>
      </c>
      <c r="K79" s="71">
        <f>SUM(K80:K82)</f>
        <v>1000</v>
      </c>
      <c r="L79" s="41"/>
    </row>
    <row r="80" spans="2:12" ht="16.5" thickBot="1" x14ac:dyDescent="0.3">
      <c r="B80" s="40"/>
      <c r="C80" s="22" t="s">
        <v>8</v>
      </c>
      <c r="D80" s="41"/>
      <c r="E80" s="41"/>
      <c r="F80" s="42">
        <f t="shared" ref="F80" si="39">G80+H80+I80+J80+K80</f>
        <v>0</v>
      </c>
      <c r="G80" s="41"/>
      <c r="H80" s="41"/>
      <c r="I80" s="41"/>
      <c r="J80" s="41"/>
      <c r="K80" s="41"/>
      <c r="L80" s="41"/>
    </row>
    <row r="81" spans="2:12" ht="16.5" thickBot="1" x14ac:dyDescent="0.3">
      <c r="B81" s="40"/>
      <c r="C81" s="22" t="s">
        <v>9</v>
      </c>
      <c r="D81" s="41"/>
      <c r="E81" s="41"/>
      <c r="F81" s="42">
        <f>G81+H81+I81+J81+K81</f>
        <v>4171</v>
      </c>
      <c r="G81" s="41">
        <v>371</v>
      </c>
      <c r="H81" s="41">
        <v>800</v>
      </c>
      <c r="I81" s="41">
        <v>1000</v>
      </c>
      <c r="J81" s="41">
        <v>1000</v>
      </c>
      <c r="K81" s="41">
        <v>1000</v>
      </c>
      <c r="L81" s="41"/>
    </row>
    <row r="82" spans="2:12" ht="16.5" thickBot="1" x14ac:dyDescent="0.3">
      <c r="B82" s="40"/>
      <c r="C82" s="22" t="s">
        <v>10</v>
      </c>
      <c r="D82" s="41"/>
      <c r="E82" s="41"/>
      <c r="F82" s="42">
        <f>G82+H82+I82+J82+K82</f>
        <v>0</v>
      </c>
      <c r="G82" s="41"/>
      <c r="H82" s="41"/>
      <c r="I82" s="41"/>
      <c r="J82" s="41"/>
      <c r="K82" s="41"/>
      <c r="L82" s="41"/>
    </row>
    <row r="83" spans="2:12" ht="16.5" thickBot="1" x14ac:dyDescent="0.3">
      <c r="B83" s="40" t="s">
        <v>102</v>
      </c>
      <c r="C83" s="25" t="s">
        <v>103</v>
      </c>
      <c r="D83" s="41"/>
      <c r="E83" s="41"/>
      <c r="F83" s="42">
        <f t="shared" ref="F83:F85" si="40">G83+H83+I83+J83+K83</f>
        <v>565000</v>
      </c>
      <c r="G83" s="41">
        <f>SUM(G84:G86)</f>
        <v>105000</v>
      </c>
      <c r="H83" s="41">
        <f t="shared" ref="H83:K83" si="41">SUM(H84:H86)</f>
        <v>107000</v>
      </c>
      <c r="I83" s="41">
        <f t="shared" si="41"/>
        <v>117000</v>
      </c>
      <c r="J83" s="41">
        <f t="shared" si="41"/>
        <v>116000</v>
      </c>
      <c r="K83" s="41">
        <f t="shared" si="41"/>
        <v>120000</v>
      </c>
      <c r="L83" s="41"/>
    </row>
    <row r="84" spans="2:12" ht="60.75" customHeight="1" thickBot="1" x14ac:dyDescent="0.3">
      <c r="B84" s="40"/>
      <c r="C84" s="22" t="s">
        <v>8</v>
      </c>
      <c r="D84" s="41" t="s">
        <v>56</v>
      </c>
      <c r="E84" s="43" t="s">
        <v>104</v>
      </c>
      <c r="F84" s="42">
        <f t="shared" si="40"/>
        <v>8000</v>
      </c>
      <c r="G84" s="41">
        <v>0</v>
      </c>
      <c r="H84" s="41">
        <v>0</v>
      </c>
      <c r="I84" s="41">
        <v>8000</v>
      </c>
      <c r="J84" s="41">
        <v>0</v>
      </c>
      <c r="K84" s="41">
        <v>0</v>
      </c>
      <c r="L84" s="43" t="s">
        <v>106</v>
      </c>
    </row>
    <row r="85" spans="2:12" ht="30.75" customHeight="1" thickBot="1" x14ac:dyDescent="0.3">
      <c r="B85" s="40"/>
      <c r="C85" s="22" t="s">
        <v>9</v>
      </c>
      <c r="D85" s="41"/>
      <c r="E85" s="43" t="s">
        <v>15</v>
      </c>
      <c r="F85" s="42">
        <f t="shared" si="40"/>
        <v>6000</v>
      </c>
      <c r="G85" s="41">
        <v>0</v>
      </c>
      <c r="H85" s="41">
        <v>0</v>
      </c>
      <c r="I85" s="41">
        <v>0</v>
      </c>
      <c r="J85" s="41">
        <v>6000</v>
      </c>
      <c r="K85" s="41">
        <v>0</v>
      </c>
      <c r="L85" s="41"/>
    </row>
    <row r="86" spans="2:12" ht="16.5" thickBot="1" x14ac:dyDescent="0.3">
      <c r="B86" s="40"/>
      <c r="C86" s="22" t="s">
        <v>10</v>
      </c>
      <c r="D86" s="41"/>
      <c r="E86" s="41" t="s">
        <v>105</v>
      </c>
      <c r="F86" s="42">
        <f>G86+H86+I86+J86+K86</f>
        <v>551000</v>
      </c>
      <c r="G86" s="41">
        <v>105000</v>
      </c>
      <c r="H86" s="41">
        <v>107000</v>
      </c>
      <c r="I86" s="41">
        <v>109000</v>
      </c>
      <c r="J86" s="41">
        <v>110000</v>
      </c>
      <c r="K86" s="41">
        <v>120000</v>
      </c>
      <c r="L86" s="41"/>
    </row>
    <row r="87" spans="2:12" s="39" customFormat="1" ht="16.5" thickBot="1" x14ac:dyDescent="0.3">
      <c r="B87" s="44"/>
      <c r="C87" s="23" t="s">
        <v>29</v>
      </c>
      <c r="D87" s="42"/>
      <c r="E87" s="42"/>
      <c r="F87" s="42">
        <f t="shared" ref="F87:F89" si="42">G87+H87+I87+J87+K87</f>
        <v>569171</v>
      </c>
      <c r="G87" s="42">
        <f>SUM(G88:G90)</f>
        <v>105371</v>
      </c>
      <c r="H87" s="42">
        <f t="shared" ref="H87:K87" si="43">SUM(H88:H90)</f>
        <v>107800</v>
      </c>
      <c r="I87" s="42">
        <f t="shared" si="43"/>
        <v>118000</v>
      </c>
      <c r="J87" s="42">
        <f t="shared" si="43"/>
        <v>117000</v>
      </c>
      <c r="K87" s="42">
        <f t="shared" si="43"/>
        <v>121000</v>
      </c>
      <c r="L87" s="42"/>
    </row>
    <row r="88" spans="2:12" ht="16.5" thickBot="1" x14ac:dyDescent="0.3">
      <c r="B88" s="40"/>
      <c r="C88" s="29" t="s">
        <v>8</v>
      </c>
      <c r="D88" s="46"/>
      <c r="E88" s="46"/>
      <c r="F88" s="45">
        <f t="shared" si="42"/>
        <v>8000</v>
      </c>
      <c r="G88" s="46">
        <f>G84+G80</f>
        <v>0</v>
      </c>
      <c r="H88" s="46">
        <f t="shared" ref="H88:K88" si="44">H84+H80</f>
        <v>0</v>
      </c>
      <c r="I88" s="46">
        <f t="shared" si="44"/>
        <v>8000</v>
      </c>
      <c r="J88" s="46">
        <f t="shared" si="44"/>
        <v>0</v>
      </c>
      <c r="K88" s="46">
        <f t="shared" si="44"/>
        <v>0</v>
      </c>
      <c r="L88" s="41"/>
    </row>
    <row r="89" spans="2:12" ht="16.5" thickBot="1" x14ac:dyDescent="0.3">
      <c r="B89" s="40"/>
      <c r="C89" s="29" t="s">
        <v>9</v>
      </c>
      <c r="D89" s="46"/>
      <c r="E89" s="46"/>
      <c r="F89" s="45">
        <f t="shared" si="42"/>
        <v>10171</v>
      </c>
      <c r="G89" s="46">
        <f>G85+G81</f>
        <v>371</v>
      </c>
      <c r="H89" s="46">
        <f t="shared" ref="H89:K89" si="45">H85+H81</f>
        <v>800</v>
      </c>
      <c r="I89" s="46">
        <f t="shared" si="45"/>
        <v>1000</v>
      </c>
      <c r="J89" s="46">
        <f t="shared" si="45"/>
        <v>7000</v>
      </c>
      <c r="K89" s="46">
        <f t="shared" si="45"/>
        <v>1000</v>
      </c>
      <c r="L89" s="41"/>
    </row>
    <row r="90" spans="2:12" ht="16.5" thickBot="1" x14ac:dyDescent="0.3">
      <c r="B90" s="40"/>
      <c r="C90" s="29" t="s">
        <v>10</v>
      </c>
      <c r="D90" s="46"/>
      <c r="E90" s="46"/>
      <c r="F90" s="45">
        <f>G90+H90+I90+J90+K90</f>
        <v>551000</v>
      </c>
      <c r="G90" s="46">
        <f>G86+G82</f>
        <v>105000</v>
      </c>
      <c r="H90" s="46">
        <f t="shared" ref="H90:K90" si="46">H86+H82</f>
        <v>107000</v>
      </c>
      <c r="I90" s="46">
        <f t="shared" si="46"/>
        <v>109000</v>
      </c>
      <c r="J90" s="46">
        <f t="shared" si="46"/>
        <v>110000</v>
      </c>
      <c r="K90" s="46">
        <f t="shared" si="46"/>
        <v>120000</v>
      </c>
      <c r="L90" s="41"/>
    </row>
    <row r="91" spans="2:12" ht="21" thickBot="1" x14ac:dyDescent="0.3">
      <c r="B91" s="40"/>
      <c r="C91" s="63" t="s">
        <v>46</v>
      </c>
      <c r="D91" s="41"/>
      <c r="E91" s="41"/>
      <c r="F91" s="42"/>
      <c r="G91" s="41"/>
      <c r="H91" s="41"/>
      <c r="I91" s="41"/>
      <c r="J91" s="41"/>
      <c r="K91" s="41"/>
      <c r="L91" s="41"/>
    </row>
    <row r="92" spans="2:12" ht="183.75" customHeight="1" thickBot="1" x14ac:dyDescent="0.3">
      <c r="B92" s="40" t="s">
        <v>45</v>
      </c>
      <c r="C92" s="21" t="s">
        <v>53</v>
      </c>
      <c r="D92" s="41" t="s">
        <v>56</v>
      </c>
      <c r="E92" s="41" t="s">
        <v>15</v>
      </c>
      <c r="F92" s="42">
        <f>G92+H92+I92+J92+K92</f>
        <v>213</v>
      </c>
      <c r="G92" s="71">
        <f>SUM(G93:G95)</f>
        <v>7</v>
      </c>
      <c r="H92" s="71">
        <f>SUM(H93:H95)</f>
        <v>56</v>
      </c>
      <c r="I92" s="71">
        <f>SUM(I93:I95)</f>
        <v>50</v>
      </c>
      <c r="J92" s="71">
        <f>SUM(J93:J95)</f>
        <v>50</v>
      </c>
      <c r="K92" s="71">
        <f>SUM(K93:K95)</f>
        <v>50</v>
      </c>
      <c r="L92" s="41"/>
    </row>
    <row r="93" spans="2:12" ht="16.5" thickBot="1" x14ac:dyDescent="0.3">
      <c r="B93" s="40"/>
      <c r="C93" s="22" t="s">
        <v>8</v>
      </c>
      <c r="D93" s="41"/>
      <c r="E93" s="41"/>
      <c r="F93" s="42">
        <f t="shared" ref="F93:F94" si="47">G93+H93+I93+J93+K93</f>
        <v>0</v>
      </c>
      <c r="G93" s="71"/>
      <c r="H93" s="71"/>
      <c r="I93" s="71"/>
      <c r="J93" s="71"/>
      <c r="K93" s="71"/>
      <c r="L93" s="41"/>
    </row>
    <row r="94" spans="2:12" ht="16.5" thickBot="1" x14ac:dyDescent="0.3">
      <c r="B94" s="40"/>
      <c r="C94" s="22" t="s">
        <v>9</v>
      </c>
      <c r="D94" s="41"/>
      <c r="E94" s="41"/>
      <c r="F94" s="42">
        <f t="shared" si="47"/>
        <v>213</v>
      </c>
      <c r="G94" s="71">
        <v>7</v>
      </c>
      <c r="H94" s="71">
        <v>56</v>
      </c>
      <c r="I94" s="71">
        <v>50</v>
      </c>
      <c r="J94" s="71">
        <v>50</v>
      </c>
      <c r="K94" s="71">
        <v>50</v>
      </c>
      <c r="L94" s="41"/>
    </row>
    <row r="95" spans="2:12" ht="16.5" thickBot="1" x14ac:dyDescent="0.3">
      <c r="B95" s="40"/>
      <c r="C95" s="22" t="s">
        <v>10</v>
      </c>
      <c r="D95" s="41"/>
      <c r="E95" s="41"/>
      <c r="F95" s="42">
        <f>G95+H95+I95+J95+K95</f>
        <v>0</v>
      </c>
      <c r="G95" s="71"/>
      <c r="H95" s="71"/>
      <c r="I95" s="71"/>
      <c r="J95" s="71"/>
      <c r="K95" s="71"/>
      <c r="L95" s="41"/>
    </row>
    <row r="96" spans="2:12" ht="37.5" customHeight="1" thickBot="1" x14ac:dyDescent="0.3">
      <c r="B96" s="40" t="s">
        <v>54</v>
      </c>
      <c r="C96" s="22" t="s">
        <v>55</v>
      </c>
      <c r="D96" s="41" t="s">
        <v>56</v>
      </c>
      <c r="E96" s="43" t="s">
        <v>57</v>
      </c>
      <c r="F96" s="42">
        <f>G96+H96+I96+J96+K96</f>
        <v>25000</v>
      </c>
      <c r="G96" s="71">
        <f>SUM(G97:G100)</f>
        <v>5000</v>
      </c>
      <c r="H96" s="71">
        <f t="shared" ref="H96:K96" si="48">SUM(H97:H100)</f>
        <v>5000</v>
      </c>
      <c r="I96" s="71">
        <f t="shared" si="48"/>
        <v>5000</v>
      </c>
      <c r="J96" s="71">
        <f t="shared" si="48"/>
        <v>5000</v>
      </c>
      <c r="K96" s="71">
        <f t="shared" si="48"/>
        <v>5000</v>
      </c>
      <c r="L96" s="41"/>
    </row>
    <row r="97" spans="2:12" ht="16.5" thickBot="1" x14ac:dyDescent="0.3">
      <c r="B97" s="40"/>
      <c r="C97" s="22" t="s">
        <v>7</v>
      </c>
      <c r="D97" s="41"/>
      <c r="E97" s="41"/>
      <c r="F97" s="42">
        <f t="shared" ref="F97:F99" si="49">G97+H97+I97+J97+K97</f>
        <v>0</v>
      </c>
      <c r="G97" s="41"/>
      <c r="H97" s="41"/>
      <c r="I97" s="41"/>
      <c r="J97" s="41"/>
      <c r="K97" s="41"/>
      <c r="L97" s="41"/>
    </row>
    <row r="98" spans="2:12" ht="16.5" thickBot="1" x14ac:dyDescent="0.3">
      <c r="B98" s="40"/>
      <c r="C98" s="22" t="s">
        <v>8</v>
      </c>
      <c r="D98" s="41"/>
      <c r="E98" s="41"/>
      <c r="F98" s="42">
        <f t="shared" si="49"/>
        <v>0</v>
      </c>
      <c r="G98" s="41"/>
      <c r="H98" s="41"/>
      <c r="I98" s="41"/>
      <c r="J98" s="41"/>
      <c r="K98" s="41"/>
      <c r="L98" s="41"/>
    </row>
    <row r="99" spans="2:12" ht="16.5" thickBot="1" x14ac:dyDescent="0.3">
      <c r="B99" s="40"/>
      <c r="C99" s="22" t="s">
        <v>9</v>
      </c>
      <c r="D99" s="41"/>
      <c r="E99" s="41"/>
      <c r="F99" s="42">
        <f t="shared" si="49"/>
        <v>0</v>
      </c>
      <c r="G99" s="41"/>
      <c r="H99" s="41"/>
      <c r="I99" s="41"/>
      <c r="J99" s="41"/>
      <c r="K99" s="41"/>
      <c r="L99" s="41"/>
    </row>
    <row r="100" spans="2:12" ht="16.5" thickBot="1" x14ac:dyDescent="0.3">
      <c r="B100" s="40"/>
      <c r="C100" s="22" t="s">
        <v>10</v>
      </c>
      <c r="D100" s="41"/>
      <c r="E100" s="41"/>
      <c r="F100" s="42">
        <f>G100+H100+I100+J100+K100</f>
        <v>25000</v>
      </c>
      <c r="G100" s="41">
        <v>5000</v>
      </c>
      <c r="H100" s="41">
        <v>5000</v>
      </c>
      <c r="I100" s="41">
        <v>5000</v>
      </c>
      <c r="J100" s="41">
        <v>5000</v>
      </c>
      <c r="K100" s="41">
        <v>5000</v>
      </c>
      <c r="L100" s="41"/>
    </row>
    <row r="101" spans="2:12" ht="60" customHeight="1" thickBot="1" x14ac:dyDescent="0.3">
      <c r="B101" s="40" t="s">
        <v>58</v>
      </c>
      <c r="C101" s="21" t="s">
        <v>66</v>
      </c>
      <c r="D101" s="41" t="s">
        <v>60</v>
      </c>
      <c r="E101" s="43" t="s">
        <v>67</v>
      </c>
      <c r="F101" s="42">
        <f>G101+H101+I101+J101+K101</f>
        <v>6000</v>
      </c>
      <c r="G101" s="41">
        <f>G102</f>
        <v>2000</v>
      </c>
      <c r="H101" s="41">
        <f t="shared" ref="H101:K101" si="50">H102</f>
        <v>2000</v>
      </c>
      <c r="I101" s="41">
        <f t="shared" si="50"/>
        <v>2000</v>
      </c>
      <c r="J101" s="41">
        <f t="shared" si="50"/>
        <v>0</v>
      </c>
      <c r="K101" s="41">
        <f t="shared" si="50"/>
        <v>0</v>
      </c>
      <c r="L101" s="41"/>
    </row>
    <row r="102" spans="2:12" ht="16.5" thickBot="1" x14ac:dyDescent="0.3">
      <c r="B102" s="40"/>
      <c r="C102" s="22" t="s">
        <v>10</v>
      </c>
      <c r="D102" s="41"/>
      <c r="E102" s="41"/>
      <c r="F102" s="42">
        <f>G102+H102+I102+J102+K102</f>
        <v>6000</v>
      </c>
      <c r="G102" s="41">
        <v>2000</v>
      </c>
      <c r="H102" s="41">
        <v>2000</v>
      </c>
      <c r="I102" s="41">
        <v>2000</v>
      </c>
      <c r="J102" s="41">
        <v>0</v>
      </c>
      <c r="K102" s="41">
        <v>0</v>
      </c>
      <c r="L102" s="41"/>
    </row>
    <row r="103" spans="2:12" ht="46.5" customHeight="1" thickBot="1" x14ac:dyDescent="0.3">
      <c r="B103" s="40" t="s">
        <v>71</v>
      </c>
      <c r="C103" s="22" t="s">
        <v>72</v>
      </c>
      <c r="D103" s="41" t="s">
        <v>56</v>
      </c>
      <c r="E103" s="43" t="s">
        <v>67</v>
      </c>
      <c r="F103" s="42"/>
      <c r="G103" s="41"/>
      <c r="H103" s="41"/>
      <c r="I103" s="41"/>
      <c r="J103" s="41"/>
      <c r="K103" s="41"/>
      <c r="L103" s="41"/>
    </row>
    <row r="104" spans="2:12" ht="16.5" thickBot="1" x14ac:dyDescent="0.3">
      <c r="B104" s="40"/>
      <c r="C104" s="22" t="s">
        <v>10</v>
      </c>
      <c r="D104" s="41"/>
      <c r="E104" s="41"/>
      <c r="F104" s="42">
        <f>G104+H104+I104+J104+K104</f>
        <v>12500</v>
      </c>
      <c r="G104" s="41">
        <v>2500</v>
      </c>
      <c r="H104" s="41">
        <v>2500</v>
      </c>
      <c r="I104" s="41">
        <v>2500</v>
      </c>
      <c r="J104" s="41">
        <v>2500</v>
      </c>
      <c r="K104" s="41">
        <v>2500</v>
      </c>
      <c r="L104" s="41"/>
    </row>
    <row r="105" spans="2:12" s="39" customFormat="1" ht="16.5" thickBot="1" x14ac:dyDescent="0.3">
      <c r="B105" s="44"/>
      <c r="C105" s="23" t="s">
        <v>30</v>
      </c>
      <c r="D105" s="42"/>
      <c r="E105" s="42"/>
      <c r="F105" s="48">
        <f t="shared" ref="F105:F107" si="51">G105+H105+I105+J105+K105</f>
        <v>43713</v>
      </c>
      <c r="G105" s="42">
        <f>SUM(G106:G108)</f>
        <v>9507</v>
      </c>
      <c r="H105" s="42">
        <f t="shared" ref="H105:K105" si="52">SUM(H106:H108)</f>
        <v>9556</v>
      </c>
      <c r="I105" s="42">
        <f t="shared" si="52"/>
        <v>9550</v>
      </c>
      <c r="J105" s="42">
        <f t="shared" si="52"/>
        <v>7550</v>
      </c>
      <c r="K105" s="42">
        <f t="shared" si="52"/>
        <v>7550</v>
      </c>
      <c r="L105" s="42"/>
    </row>
    <row r="106" spans="2:12" s="54" customFormat="1" ht="16.5" thickBot="1" x14ac:dyDescent="0.3">
      <c r="B106" s="49"/>
      <c r="C106" s="29" t="s">
        <v>8</v>
      </c>
      <c r="D106" s="50"/>
      <c r="E106" s="50"/>
      <c r="F106" s="51">
        <f t="shared" si="51"/>
        <v>0</v>
      </c>
      <c r="G106" s="52">
        <f>G93</f>
        <v>0</v>
      </c>
      <c r="H106" s="52">
        <f t="shared" ref="H106:K106" si="53">H93</f>
        <v>0</v>
      </c>
      <c r="I106" s="52">
        <f t="shared" si="53"/>
        <v>0</v>
      </c>
      <c r="J106" s="52">
        <f t="shared" si="53"/>
        <v>0</v>
      </c>
      <c r="K106" s="52">
        <f t="shared" si="53"/>
        <v>0</v>
      </c>
      <c r="L106" s="53"/>
    </row>
    <row r="107" spans="2:12" s="54" customFormat="1" ht="16.5" thickBot="1" x14ac:dyDescent="0.3">
      <c r="B107" s="49"/>
      <c r="C107" s="29" t="s">
        <v>9</v>
      </c>
      <c r="D107" s="50"/>
      <c r="E107" s="50"/>
      <c r="F107" s="51">
        <f t="shared" si="51"/>
        <v>213</v>
      </c>
      <c r="G107" s="52">
        <f>G94</f>
        <v>7</v>
      </c>
      <c r="H107" s="52">
        <f t="shared" ref="H107:K107" si="54">H94</f>
        <v>56</v>
      </c>
      <c r="I107" s="52">
        <f t="shared" si="54"/>
        <v>50</v>
      </c>
      <c r="J107" s="52">
        <f t="shared" si="54"/>
        <v>50</v>
      </c>
      <c r="K107" s="52">
        <f t="shared" si="54"/>
        <v>50</v>
      </c>
      <c r="L107" s="53"/>
    </row>
    <row r="108" spans="2:12" s="54" customFormat="1" ht="16.5" thickBot="1" x14ac:dyDescent="0.3">
      <c r="B108" s="49"/>
      <c r="C108" s="29" t="s">
        <v>10</v>
      </c>
      <c r="D108" s="50"/>
      <c r="E108" s="50"/>
      <c r="F108" s="51">
        <f>G108+H108+I108+J108+K108</f>
        <v>43500</v>
      </c>
      <c r="G108" s="52">
        <f>G104+G102+G100+G95</f>
        <v>9500</v>
      </c>
      <c r="H108" s="52">
        <f t="shared" ref="H108:K108" si="55">H104+H102+H100+H95</f>
        <v>9500</v>
      </c>
      <c r="I108" s="52">
        <f t="shared" si="55"/>
        <v>9500</v>
      </c>
      <c r="J108" s="52">
        <f t="shared" si="55"/>
        <v>7500</v>
      </c>
      <c r="K108" s="52">
        <f t="shared" si="55"/>
        <v>7500</v>
      </c>
      <c r="L108" s="53"/>
    </row>
    <row r="109" spans="2:12" ht="21" thickBot="1" x14ac:dyDescent="0.3">
      <c r="B109" s="40"/>
      <c r="C109" s="63" t="s">
        <v>31</v>
      </c>
      <c r="D109" s="41"/>
      <c r="E109" s="41"/>
      <c r="F109" s="48"/>
      <c r="G109" s="55"/>
      <c r="H109" s="55"/>
      <c r="I109" s="55"/>
      <c r="J109" s="55"/>
      <c r="K109" s="55"/>
      <c r="L109" s="55"/>
    </row>
    <row r="110" spans="2:12" ht="93.75" customHeight="1" thickBot="1" x14ac:dyDescent="0.3">
      <c r="B110" s="40" t="s">
        <v>85</v>
      </c>
      <c r="C110" s="21" t="s">
        <v>73</v>
      </c>
      <c r="D110" s="41" t="s">
        <v>74</v>
      </c>
      <c r="E110" s="43" t="s">
        <v>75</v>
      </c>
      <c r="F110" s="48">
        <f t="shared" ref="F110:F112" si="56">G110+H110+I110+J110+K110</f>
        <v>173289.8</v>
      </c>
      <c r="G110" s="55">
        <f>SUM(G111:G113)</f>
        <v>23632.7</v>
      </c>
      <c r="H110" s="55">
        <f t="shared" ref="H110:K110" si="57">SUM(H111:H113)</f>
        <v>30783.5</v>
      </c>
      <c r="I110" s="55">
        <f t="shared" si="57"/>
        <v>36231.800000000003</v>
      </c>
      <c r="J110" s="55">
        <f t="shared" si="57"/>
        <v>38117.300000000003</v>
      </c>
      <c r="K110" s="55">
        <f t="shared" si="57"/>
        <v>44524.5</v>
      </c>
      <c r="L110" s="55"/>
    </row>
    <row r="111" spans="2:12" ht="16.5" thickBot="1" x14ac:dyDescent="0.3">
      <c r="B111" s="40"/>
      <c r="C111" s="22" t="s">
        <v>8</v>
      </c>
      <c r="D111" s="41"/>
      <c r="E111" s="41"/>
      <c r="F111" s="48">
        <f t="shared" si="56"/>
        <v>6725.5</v>
      </c>
      <c r="G111" s="55">
        <v>441.7</v>
      </c>
      <c r="H111" s="55">
        <v>473.8</v>
      </c>
      <c r="I111" s="55">
        <v>1929.9</v>
      </c>
      <c r="J111" s="55">
        <v>1014.3</v>
      </c>
      <c r="K111" s="55">
        <v>2865.8</v>
      </c>
      <c r="L111" s="55"/>
    </row>
    <row r="112" spans="2:12" ht="16.5" thickBot="1" x14ac:dyDescent="0.3">
      <c r="B112" s="40"/>
      <c r="C112" s="22" t="s">
        <v>9</v>
      </c>
      <c r="D112" s="41"/>
      <c r="E112" s="41"/>
      <c r="F112" s="48">
        <f t="shared" si="56"/>
        <v>162234.29999999999</v>
      </c>
      <c r="G112" s="55">
        <v>22391</v>
      </c>
      <c r="H112" s="55">
        <v>29459.7</v>
      </c>
      <c r="I112" s="55">
        <v>33431.9</v>
      </c>
      <c r="J112" s="55">
        <v>36213</v>
      </c>
      <c r="K112" s="55">
        <v>40738.699999999997</v>
      </c>
      <c r="L112" s="55"/>
    </row>
    <row r="113" spans="2:12" ht="16.5" thickBot="1" x14ac:dyDescent="0.3">
      <c r="B113" s="40"/>
      <c r="C113" s="22" t="s">
        <v>10</v>
      </c>
      <c r="D113" s="41"/>
      <c r="E113" s="41"/>
      <c r="F113" s="48">
        <f>G113+H113+I113+J113+K113</f>
        <v>4330</v>
      </c>
      <c r="G113" s="55">
        <v>800</v>
      </c>
      <c r="H113" s="55">
        <v>850</v>
      </c>
      <c r="I113" s="55">
        <v>870</v>
      </c>
      <c r="J113" s="55">
        <v>890</v>
      </c>
      <c r="K113" s="55">
        <v>920</v>
      </c>
      <c r="L113" s="55"/>
    </row>
    <row r="114" spans="2:12" s="39" customFormat="1" ht="16.5" thickBot="1" x14ac:dyDescent="0.3">
      <c r="B114" s="44"/>
      <c r="C114" s="23" t="s">
        <v>32</v>
      </c>
      <c r="D114" s="45"/>
      <c r="E114" s="51"/>
      <c r="F114" s="51">
        <f t="shared" ref="F114:F116" si="58">G114+H114+I114+J114+K114</f>
        <v>173289.8</v>
      </c>
      <c r="G114" s="51">
        <f>SUM(G115:G117)</f>
        <v>23632.7</v>
      </c>
      <c r="H114" s="51">
        <f t="shared" ref="H114:K114" si="59">SUM(H115:H117)</f>
        <v>30783.5</v>
      </c>
      <c r="I114" s="51">
        <f t="shared" si="59"/>
        <v>36231.800000000003</v>
      </c>
      <c r="J114" s="51">
        <f t="shared" si="59"/>
        <v>38117.300000000003</v>
      </c>
      <c r="K114" s="51">
        <f t="shared" si="59"/>
        <v>44524.5</v>
      </c>
      <c r="L114" s="48"/>
    </row>
    <row r="115" spans="2:12" ht="16.5" thickBot="1" x14ac:dyDescent="0.3">
      <c r="B115" s="40"/>
      <c r="C115" s="29" t="s">
        <v>8</v>
      </c>
      <c r="D115" s="46"/>
      <c r="E115" s="56"/>
      <c r="F115" s="51">
        <f t="shared" si="58"/>
        <v>6725.5</v>
      </c>
      <c r="G115" s="56">
        <f>G111</f>
        <v>441.7</v>
      </c>
      <c r="H115" s="56">
        <f t="shared" ref="H115:K115" si="60">H111</f>
        <v>473.8</v>
      </c>
      <c r="I115" s="56">
        <f t="shared" si="60"/>
        <v>1929.9</v>
      </c>
      <c r="J115" s="56">
        <f t="shared" si="60"/>
        <v>1014.3</v>
      </c>
      <c r="K115" s="56">
        <f t="shared" si="60"/>
        <v>2865.8</v>
      </c>
      <c r="L115" s="55"/>
    </row>
    <row r="116" spans="2:12" ht="16.5" thickBot="1" x14ac:dyDescent="0.3">
      <c r="B116" s="40"/>
      <c r="C116" s="29" t="s">
        <v>9</v>
      </c>
      <c r="D116" s="46"/>
      <c r="E116" s="56"/>
      <c r="F116" s="51">
        <f t="shared" si="58"/>
        <v>162234.29999999999</v>
      </c>
      <c r="G116" s="56">
        <f>G112</f>
        <v>22391</v>
      </c>
      <c r="H116" s="56">
        <f t="shared" ref="H116:K116" si="61">H112</f>
        <v>29459.7</v>
      </c>
      <c r="I116" s="56">
        <f t="shared" si="61"/>
        <v>33431.9</v>
      </c>
      <c r="J116" s="56">
        <f t="shared" si="61"/>
        <v>36213</v>
      </c>
      <c r="K116" s="56">
        <f t="shared" si="61"/>
        <v>40738.699999999997</v>
      </c>
      <c r="L116" s="55"/>
    </row>
    <row r="117" spans="2:12" ht="16.5" thickBot="1" x14ac:dyDescent="0.3">
      <c r="B117" s="40"/>
      <c r="C117" s="29" t="s">
        <v>10</v>
      </c>
      <c r="D117" s="46"/>
      <c r="E117" s="56"/>
      <c r="F117" s="51">
        <f>G117+H117+I117+J117+K117</f>
        <v>4330</v>
      </c>
      <c r="G117" s="56">
        <f>G113</f>
        <v>800</v>
      </c>
      <c r="H117" s="56">
        <f t="shared" ref="H117:K117" si="62">H113</f>
        <v>850</v>
      </c>
      <c r="I117" s="56">
        <f t="shared" si="62"/>
        <v>870</v>
      </c>
      <c r="J117" s="56">
        <f t="shared" si="62"/>
        <v>890</v>
      </c>
      <c r="K117" s="56">
        <f t="shared" si="62"/>
        <v>920</v>
      </c>
      <c r="L117" s="55"/>
    </row>
    <row r="118" spans="2:12" ht="21" thickBot="1" x14ac:dyDescent="0.3">
      <c r="B118" s="40"/>
      <c r="C118" s="63" t="s">
        <v>33</v>
      </c>
      <c r="D118" s="41"/>
      <c r="E118" s="41"/>
      <c r="F118" s="48"/>
      <c r="G118" s="55"/>
      <c r="H118" s="55"/>
      <c r="I118" s="55"/>
      <c r="J118" s="55"/>
      <c r="K118" s="55"/>
      <c r="L118" s="55"/>
    </row>
    <row r="119" spans="2:12" ht="98.25" customHeight="1" thickBot="1" x14ac:dyDescent="0.3">
      <c r="B119" s="40" t="s">
        <v>84</v>
      </c>
      <c r="C119" s="21" t="s">
        <v>87</v>
      </c>
      <c r="D119" s="41" t="s">
        <v>56</v>
      </c>
      <c r="E119" s="43" t="s">
        <v>86</v>
      </c>
      <c r="F119" s="42">
        <f t="shared" ref="F119:F121" si="63">G119+H119+I119+J119+K119</f>
        <v>39591.699999999997</v>
      </c>
      <c r="G119" s="55">
        <f>SUM(G120:G122)</f>
        <v>7200</v>
      </c>
      <c r="H119" s="55">
        <f t="shared" ref="H119:K119" si="64">SUM(H120:H122)</f>
        <v>7442.5</v>
      </c>
      <c r="I119" s="55">
        <f t="shared" si="64"/>
        <v>7917.8</v>
      </c>
      <c r="J119" s="55">
        <f t="shared" si="64"/>
        <v>8320.3000000000011</v>
      </c>
      <c r="K119" s="55">
        <f t="shared" si="64"/>
        <v>8711.1</v>
      </c>
      <c r="L119" s="55"/>
    </row>
    <row r="120" spans="2:12" ht="16.5" thickBot="1" x14ac:dyDescent="0.3">
      <c r="B120" s="40"/>
      <c r="C120" s="22" t="s">
        <v>8</v>
      </c>
      <c r="D120" s="41"/>
      <c r="E120" s="41"/>
      <c r="F120" s="42">
        <f t="shared" si="63"/>
        <v>725</v>
      </c>
      <c r="G120" s="55">
        <v>128</v>
      </c>
      <c r="H120" s="55">
        <v>142</v>
      </c>
      <c r="I120" s="55">
        <v>146</v>
      </c>
      <c r="J120" s="55">
        <v>150</v>
      </c>
      <c r="K120" s="55">
        <v>159</v>
      </c>
      <c r="L120" s="55"/>
    </row>
    <row r="121" spans="2:12" ht="16.5" thickBot="1" x14ac:dyDescent="0.3">
      <c r="B121" s="40"/>
      <c r="C121" s="22" t="s">
        <v>9</v>
      </c>
      <c r="D121" s="41"/>
      <c r="E121" s="41"/>
      <c r="F121" s="42">
        <f t="shared" si="63"/>
        <v>38419.5</v>
      </c>
      <c r="G121" s="41">
        <v>7000</v>
      </c>
      <c r="H121" s="41">
        <v>7219.5</v>
      </c>
      <c r="I121" s="41">
        <v>7680.3</v>
      </c>
      <c r="J121" s="41">
        <v>8072.6</v>
      </c>
      <c r="K121" s="41">
        <v>8447.1</v>
      </c>
      <c r="L121" s="41"/>
    </row>
    <row r="122" spans="2:12" ht="16.5" thickBot="1" x14ac:dyDescent="0.3">
      <c r="B122" s="40"/>
      <c r="C122" s="22" t="s">
        <v>10</v>
      </c>
      <c r="D122" s="41"/>
      <c r="E122" s="41"/>
      <c r="F122" s="42">
        <f>G122+H122+I122+J122+K122</f>
        <v>447.2</v>
      </c>
      <c r="G122" s="41">
        <v>72</v>
      </c>
      <c r="H122" s="41">
        <v>81</v>
      </c>
      <c r="I122" s="41">
        <v>91.5</v>
      </c>
      <c r="J122" s="41">
        <v>97.7</v>
      </c>
      <c r="K122" s="41">
        <v>105</v>
      </c>
      <c r="L122" s="41"/>
    </row>
    <row r="123" spans="2:12" s="39" customFormat="1" ht="16.5" thickBot="1" x14ac:dyDescent="0.3">
      <c r="B123" s="44"/>
      <c r="C123" s="23" t="s">
        <v>34</v>
      </c>
      <c r="D123" s="42"/>
      <c r="E123" s="42"/>
      <c r="F123" s="42">
        <f t="shared" ref="F123:F125" si="65">G123+H123+I123+J123+K123</f>
        <v>39591.699999999997</v>
      </c>
      <c r="G123" s="42">
        <f>SUM(G124:G126)</f>
        <v>7200</v>
      </c>
      <c r="H123" s="42">
        <f t="shared" ref="H123:K123" si="66">SUM(H124:H126)</f>
        <v>7442.5</v>
      </c>
      <c r="I123" s="42">
        <f t="shared" si="66"/>
        <v>7917.8</v>
      </c>
      <c r="J123" s="42">
        <f t="shared" si="66"/>
        <v>8320.3000000000011</v>
      </c>
      <c r="K123" s="42">
        <f t="shared" si="66"/>
        <v>8711.1</v>
      </c>
      <c r="L123" s="42"/>
    </row>
    <row r="124" spans="2:12" ht="16.5" thickBot="1" x14ac:dyDescent="0.3">
      <c r="B124" s="40"/>
      <c r="C124" s="29" t="s">
        <v>8</v>
      </c>
      <c r="D124" s="41"/>
      <c r="E124" s="41"/>
      <c r="F124" s="42">
        <f t="shared" si="65"/>
        <v>725</v>
      </c>
      <c r="G124" s="41">
        <f>G120</f>
        <v>128</v>
      </c>
      <c r="H124" s="41">
        <f t="shared" ref="H124:K124" si="67">H120</f>
        <v>142</v>
      </c>
      <c r="I124" s="41">
        <f t="shared" si="67"/>
        <v>146</v>
      </c>
      <c r="J124" s="41">
        <f t="shared" si="67"/>
        <v>150</v>
      </c>
      <c r="K124" s="41">
        <f t="shared" si="67"/>
        <v>159</v>
      </c>
      <c r="L124" s="41"/>
    </row>
    <row r="125" spans="2:12" ht="16.5" thickBot="1" x14ac:dyDescent="0.3">
      <c r="B125" s="40"/>
      <c r="C125" s="29" t="s">
        <v>9</v>
      </c>
      <c r="D125" s="41"/>
      <c r="E125" s="41"/>
      <c r="F125" s="42">
        <f t="shared" si="65"/>
        <v>38419.5</v>
      </c>
      <c r="G125" s="41">
        <f>G121</f>
        <v>7000</v>
      </c>
      <c r="H125" s="41">
        <f t="shared" ref="H125:K125" si="68">H121</f>
        <v>7219.5</v>
      </c>
      <c r="I125" s="41">
        <f t="shared" si="68"/>
        <v>7680.3</v>
      </c>
      <c r="J125" s="41">
        <f t="shared" si="68"/>
        <v>8072.6</v>
      </c>
      <c r="K125" s="41">
        <f t="shared" si="68"/>
        <v>8447.1</v>
      </c>
      <c r="L125" s="41"/>
    </row>
    <row r="126" spans="2:12" ht="16.5" thickBot="1" x14ac:dyDescent="0.3">
      <c r="B126" s="40"/>
      <c r="C126" s="29" t="s">
        <v>10</v>
      </c>
      <c r="D126" s="41"/>
      <c r="E126" s="41"/>
      <c r="F126" s="42">
        <f>G126+H126+I126+J126+K126</f>
        <v>447.2</v>
      </c>
      <c r="G126" s="41">
        <f>G122</f>
        <v>72</v>
      </c>
      <c r="H126" s="41">
        <f t="shared" ref="H126:K126" si="69">H122</f>
        <v>81</v>
      </c>
      <c r="I126" s="41">
        <f t="shared" si="69"/>
        <v>91.5</v>
      </c>
      <c r="J126" s="41">
        <f t="shared" si="69"/>
        <v>97.7</v>
      </c>
      <c r="K126" s="41">
        <f t="shared" si="69"/>
        <v>105</v>
      </c>
      <c r="L126" s="41"/>
    </row>
    <row r="127" spans="2:12" ht="16.5" thickBot="1" x14ac:dyDescent="0.3">
      <c r="B127" s="40"/>
      <c r="C127" s="26"/>
      <c r="D127" s="41"/>
      <c r="E127" s="41"/>
      <c r="F127" s="42"/>
      <c r="G127" s="41"/>
      <c r="H127" s="41"/>
      <c r="I127" s="41"/>
      <c r="J127" s="41"/>
      <c r="K127" s="41"/>
      <c r="L127" s="41"/>
    </row>
    <row r="128" spans="2:12" s="75" customFormat="1" ht="63.75" customHeight="1" thickBot="1" x14ac:dyDescent="0.35">
      <c r="B128" s="72"/>
      <c r="C128" s="73" t="s">
        <v>88</v>
      </c>
      <c r="D128" s="74"/>
      <c r="E128" s="74"/>
      <c r="F128" s="68"/>
      <c r="G128" s="74"/>
      <c r="H128" s="74"/>
      <c r="I128" s="74"/>
      <c r="J128" s="74"/>
      <c r="K128" s="74"/>
      <c r="L128" s="74"/>
    </row>
    <row r="129" spans="2:12" ht="107.25" customHeight="1" thickBot="1" x14ac:dyDescent="0.3">
      <c r="B129" s="69" t="s">
        <v>90</v>
      </c>
      <c r="C129" s="21" t="s">
        <v>91</v>
      </c>
      <c r="D129" s="41" t="s">
        <v>56</v>
      </c>
      <c r="E129" s="43" t="s">
        <v>89</v>
      </c>
      <c r="F129" s="42">
        <f t="shared" ref="F129:F131" si="70">G129+H129+I129+J129+K129</f>
        <v>19812</v>
      </c>
      <c r="G129" s="41">
        <f>SUM(G130:G132)</f>
        <v>2340</v>
      </c>
      <c r="H129" s="41">
        <f>SUM(H130:H132)</f>
        <v>3744</v>
      </c>
      <c r="I129" s="41">
        <f>SUM(I130:I132)</f>
        <v>3276</v>
      </c>
      <c r="J129" s="41">
        <f>SUM(J130:J132)</f>
        <v>4836</v>
      </c>
      <c r="K129" s="41">
        <f>SUM(K130:K132)</f>
        <v>5616</v>
      </c>
      <c r="L129" s="41"/>
    </row>
    <row r="130" spans="2:12" ht="16.5" thickBot="1" x14ac:dyDescent="0.3">
      <c r="C130" s="22" t="s">
        <v>8</v>
      </c>
      <c r="D130" s="41"/>
      <c r="E130" s="41"/>
      <c r="F130" s="42">
        <f t="shared" si="70"/>
        <v>5850</v>
      </c>
      <c r="G130" s="41">
        <v>608.4</v>
      </c>
      <c r="H130" s="41">
        <v>1123.2</v>
      </c>
      <c r="I130" s="41">
        <v>982.8</v>
      </c>
      <c r="J130" s="41">
        <v>1450.8</v>
      </c>
      <c r="K130" s="41">
        <v>1684.8</v>
      </c>
      <c r="L130" s="41"/>
    </row>
    <row r="131" spans="2:12" ht="16.5" thickBot="1" x14ac:dyDescent="0.3">
      <c r="C131" s="22" t="s">
        <v>9</v>
      </c>
      <c r="D131" s="41"/>
      <c r="E131" s="41"/>
      <c r="F131" s="42">
        <f t="shared" si="70"/>
        <v>2074.7999999999997</v>
      </c>
      <c r="G131" s="41">
        <v>327.60000000000002</v>
      </c>
      <c r="H131" s="41">
        <v>374.4</v>
      </c>
      <c r="I131" s="41">
        <v>327.60000000000002</v>
      </c>
      <c r="J131" s="41">
        <v>483.6</v>
      </c>
      <c r="K131" s="41">
        <v>561.6</v>
      </c>
      <c r="L131" s="41"/>
    </row>
    <row r="132" spans="2:12" ht="16.5" thickBot="1" x14ac:dyDescent="0.3">
      <c r="C132" s="22" t="s">
        <v>10</v>
      </c>
      <c r="D132" s="41"/>
      <c r="E132" s="41"/>
      <c r="F132" s="42">
        <f>G132+H132+I132+J132+K132</f>
        <v>11887.2</v>
      </c>
      <c r="G132" s="41">
        <v>1404</v>
      </c>
      <c r="H132" s="41">
        <v>2246.4</v>
      </c>
      <c r="I132" s="41">
        <v>1965.6</v>
      </c>
      <c r="J132" s="41">
        <v>2901.6</v>
      </c>
      <c r="K132" s="41">
        <v>3369.6</v>
      </c>
      <c r="L132" s="41"/>
    </row>
    <row r="133" spans="2:12" ht="105.75" customHeight="1" thickBot="1" x14ac:dyDescent="0.3">
      <c r="B133" s="69" t="s">
        <v>92</v>
      </c>
      <c r="C133" s="25" t="s">
        <v>93</v>
      </c>
      <c r="D133" s="41">
        <v>2016</v>
      </c>
      <c r="E133" s="43" t="s">
        <v>89</v>
      </c>
      <c r="F133" s="42">
        <f t="shared" ref="F133:F135" si="71">G133</f>
        <v>3744</v>
      </c>
      <c r="G133" s="41">
        <f>SUM(G134:G136)</f>
        <v>3744</v>
      </c>
      <c r="H133" s="41"/>
      <c r="I133" s="41"/>
      <c r="J133" s="41"/>
      <c r="K133" s="41"/>
      <c r="L133" s="41"/>
    </row>
    <row r="134" spans="2:12" ht="16.5" thickBot="1" x14ac:dyDescent="0.3">
      <c r="C134" s="22" t="s">
        <v>8</v>
      </c>
      <c r="D134" s="41"/>
      <c r="E134" s="41"/>
      <c r="F134" s="42">
        <f t="shared" si="71"/>
        <v>460.2</v>
      </c>
      <c r="G134" s="41">
        <v>460.2</v>
      </c>
      <c r="H134" s="41"/>
      <c r="I134" s="41"/>
      <c r="J134" s="41"/>
      <c r="K134" s="41"/>
      <c r="L134" s="41"/>
    </row>
    <row r="135" spans="2:12" ht="16.5" thickBot="1" x14ac:dyDescent="0.3">
      <c r="C135" s="22" t="s">
        <v>9</v>
      </c>
      <c r="D135" s="41"/>
      <c r="E135" s="41"/>
      <c r="F135" s="42">
        <f t="shared" si="71"/>
        <v>288.60000000000002</v>
      </c>
      <c r="G135" s="41">
        <v>288.60000000000002</v>
      </c>
      <c r="H135" s="41"/>
      <c r="I135" s="41"/>
      <c r="J135" s="41"/>
      <c r="K135" s="41"/>
      <c r="L135" s="41"/>
    </row>
    <row r="136" spans="2:12" ht="16.5" thickBot="1" x14ac:dyDescent="0.3">
      <c r="C136" s="22" t="s">
        <v>10</v>
      </c>
      <c r="D136" s="41"/>
      <c r="E136" s="41"/>
      <c r="F136" s="42">
        <f>G136</f>
        <v>2995.2</v>
      </c>
      <c r="G136" s="41">
        <v>2995.2</v>
      </c>
      <c r="H136" s="41"/>
      <c r="I136" s="41"/>
      <c r="J136" s="41"/>
      <c r="K136" s="41"/>
      <c r="L136" s="41"/>
    </row>
    <row r="137" spans="2:12" s="39" customFormat="1" ht="16.5" thickBot="1" x14ac:dyDescent="0.3">
      <c r="B137" s="57"/>
      <c r="C137" s="23" t="s">
        <v>94</v>
      </c>
      <c r="D137" s="42"/>
      <c r="E137" s="42"/>
      <c r="F137" s="42">
        <f t="shared" ref="F137:F139" si="72">G137+H137+I137+J137+K137</f>
        <v>23556</v>
      </c>
      <c r="G137" s="42">
        <f>SUM(G138:G140)</f>
        <v>6084</v>
      </c>
      <c r="H137" s="42">
        <f t="shared" ref="H137:K137" si="73">SUM(H138:H140)</f>
        <v>3744</v>
      </c>
      <c r="I137" s="42">
        <f t="shared" si="73"/>
        <v>3276</v>
      </c>
      <c r="J137" s="42">
        <f t="shared" si="73"/>
        <v>4836</v>
      </c>
      <c r="K137" s="42">
        <f t="shared" si="73"/>
        <v>5616</v>
      </c>
      <c r="L137" s="42"/>
    </row>
    <row r="138" spans="2:12" ht="16.5" thickBot="1" x14ac:dyDescent="0.3">
      <c r="C138" s="29" t="s">
        <v>8</v>
      </c>
      <c r="D138" s="41"/>
      <c r="E138" s="41"/>
      <c r="F138" s="42">
        <f t="shared" si="72"/>
        <v>6310.2000000000007</v>
      </c>
      <c r="G138" s="41">
        <f>G134+G130</f>
        <v>1068.5999999999999</v>
      </c>
      <c r="H138" s="41">
        <f t="shared" ref="H138:K138" si="74">H134+H130</f>
        <v>1123.2</v>
      </c>
      <c r="I138" s="41">
        <f t="shared" si="74"/>
        <v>982.8</v>
      </c>
      <c r="J138" s="41">
        <f t="shared" si="74"/>
        <v>1450.8</v>
      </c>
      <c r="K138" s="41">
        <f t="shared" si="74"/>
        <v>1684.8</v>
      </c>
      <c r="L138" s="41"/>
    </row>
    <row r="139" spans="2:12" ht="16.5" thickBot="1" x14ac:dyDescent="0.3">
      <c r="C139" s="29" t="s">
        <v>9</v>
      </c>
      <c r="D139" s="41"/>
      <c r="E139" s="41"/>
      <c r="F139" s="42">
        <f t="shared" si="72"/>
        <v>2363.4</v>
      </c>
      <c r="G139" s="41">
        <f>G135+G131</f>
        <v>616.20000000000005</v>
      </c>
      <c r="H139" s="41">
        <f t="shared" ref="H139:K139" si="75">H135+H131</f>
        <v>374.4</v>
      </c>
      <c r="I139" s="41">
        <f t="shared" si="75"/>
        <v>327.60000000000002</v>
      </c>
      <c r="J139" s="41">
        <f t="shared" si="75"/>
        <v>483.6</v>
      </c>
      <c r="K139" s="41">
        <f t="shared" si="75"/>
        <v>561.6</v>
      </c>
      <c r="L139" s="41"/>
    </row>
    <row r="140" spans="2:12" ht="16.5" thickBot="1" x14ac:dyDescent="0.3">
      <c r="C140" s="29" t="s">
        <v>10</v>
      </c>
      <c r="D140" s="41"/>
      <c r="E140" s="41"/>
      <c r="F140" s="42">
        <f>G140+H140+I140+J140+K140</f>
        <v>14882.400000000001</v>
      </c>
      <c r="G140" s="41">
        <f>G136+G132</f>
        <v>4399.2</v>
      </c>
      <c r="H140" s="41">
        <f t="shared" ref="H140:K140" si="76">H136+H132</f>
        <v>2246.4</v>
      </c>
      <c r="I140" s="41">
        <f t="shared" si="76"/>
        <v>1965.6</v>
      </c>
      <c r="J140" s="41">
        <f t="shared" si="76"/>
        <v>2901.6</v>
      </c>
      <c r="K140" s="41">
        <f t="shared" si="76"/>
        <v>3369.6</v>
      </c>
      <c r="L140" s="41"/>
    </row>
    <row r="141" spans="2:12" ht="21" thickBot="1" x14ac:dyDescent="0.3">
      <c r="C141" s="63" t="s">
        <v>95</v>
      </c>
      <c r="D141" s="41"/>
      <c r="E141" s="41"/>
      <c r="F141" s="42"/>
      <c r="G141" s="41"/>
      <c r="H141" s="41"/>
      <c r="I141" s="41"/>
      <c r="J141" s="41"/>
      <c r="K141" s="41"/>
      <c r="L141" s="41"/>
    </row>
    <row r="142" spans="2:12" ht="135" customHeight="1" thickBot="1" x14ac:dyDescent="0.3">
      <c r="C142" s="21" t="s">
        <v>96</v>
      </c>
      <c r="D142" s="41"/>
      <c r="E142" s="41"/>
      <c r="F142" s="42">
        <f>G142+H142+I142+J142+K142</f>
        <v>326</v>
      </c>
      <c r="G142" s="41">
        <f>SUM(G143)</f>
        <v>51</v>
      </c>
      <c r="H142" s="41">
        <f t="shared" ref="H142:K142" si="77">SUM(H143)</f>
        <v>60</v>
      </c>
      <c r="I142" s="41">
        <f t="shared" si="77"/>
        <v>65</v>
      </c>
      <c r="J142" s="41">
        <f t="shared" si="77"/>
        <v>70</v>
      </c>
      <c r="K142" s="41">
        <f t="shared" si="77"/>
        <v>80</v>
      </c>
      <c r="L142" s="41"/>
    </row>
    <row r="143" spans="2:12" ht="30.75" thickBot="1" x14ac:dyDescent="0.3">
      <c r="C143" s="22" t="s">
        <v>9</v>
      </c>
      <c r="D143" s="41" t="s">
        <v>56</v>
      </c>
      <c r="E143" s="43" t="s">
        <v>89</v>
      </c>
      <c r="F143" s="42">
        <f>G143+H143+I143+J143+K143</f>
        <v>326</v>
      </c>
      <c r="G143" s="41">
        <v>51</v>
      </c>
      <c r="H143" s="41">
        <v>60</v>
      </c>
      <c r="I143" s="41">
        <v>65</v>
      </c>
      <c r="J143" s="41">
        <v>70</v>
      </c>
      <c r="K143" s="41">
        <v>80</v>
      </c>
      <c r="L143" s="41"/>
    </row>
    <row r="144" spans="2:12" s="39" customFormat="1" ht="16.5" thickBot="1" x14ac:dyDescent="0.3">
      <c r="B144" s="57"/>
      <c r="C144" s="23" t="s">
        <v>35</v>
      </c>
      <c r="D144" s="42"/>
      <c r="E144" s="42"/>
      <c r="F144" s="42">
        <f>G144+H144+I144+J144+K144</f>
        <v>326</v>
      </c>
      <c r="G144" s="42">
        <f>G143</f>
        <v>51</v>
      </c>
      <c r="H144" s="42">
        <f t="shared" ref="H144:K144" si="78">H143</f>
        <v>60</v>
      </c>
      <c r="I144" s="42">
        <f t="shared" si="78"/>
        <v>65</v>
      </c>
      <c r="J144" s="42">
        <f t="shared" si="78"/>
        <v>70</v>
      </c>
      <c r="K144" s="42">
        <f t="shared" si="78"/>
        <v>80</v>
      </c>
      <c r="L144" s="42"/>
    </row>
    <row r="145" spans="2:12" ht="16.5" thickBot="1" x14ac:dyDescent="0.3">
      <c r="C145" s="29" t="s">
        <v>9</v>
      </c>
      <c r="D145" s="41"/>
      <c r="E145" s="41"/>
      <c r="F145" s="42">
        <f>G145+H145+I145+J145+K145</f>
        <v>326</v>
      </c>
      <c r="G145" s="41">
        <f>G143</f>
        <v>51</v>
      </c>
      <c r="H145" s="41">
        <f t="shared" ref="H145:K145" si="79">H143</f>
        <v>60</v>
      </c>
      <c r="I145" s="41">
        <f t="shared" si="79"/>
        <v>65</v>
      </c>
      <c r="J145" s="41">
        <f t="shared" si="79"/>
        <v>70</v>
      </c>
      <c r="K145" s="41">
        <f t="shared" si="79"/>
        <v>80</v>
      </c>
      <c r="L145" s="41"/>
    </row>
    <row r="146" spans="2:12" ht="44.25" customHeight="1" thickBot="1" x14ac:dyDescent="0.3">
      <c r="C146" s="63" t="s">
        <v>97</v>
      </c>
      <c r="D146" s="41"/>
      <c r="E146" s="41"/>
      <c r="F146" s="42"/>
      <c r="G146" s="41"/>
      <c r="H146" s="41"/>
      <c r="I146" s="41"/>
      <c r="J146" s="41"/>
      <c r="K146" s="41"/>
      <c r="L146" s="41"/>
    </row>
    <row r="147" spans="2:12" ht="150" customHeight="1" thickBot="1" x14ac:dyDescent="0.3">
      <c r="B147" s="37" t="s">
        <v>98</v>
      </c>
      <c r="C147" s="21" t="s">
        <v>47</v>
      </c>
      <c r="D147" s="41"/>
      <c r="E147" s="41"/>
      <c r="F147" s="42">
        <f>G147+H147+I147+J147+K147</f>
        <v>3635</v>
      </c>
      <c r="G147" s="71">
        <f>SUM(G148:G148)</f>
        <v>743</v>
      </c>
      <c r="H147" s="71">
        <f>SUM(H148:H148)</f>
        <v>723</v>
      </c>
      <c r="I147" s="71">
        <f>SUM(I148:I148)</f>
        <v>723</v>
      </c>
      <c r="J147" s="71">
        <f>SUM(J148:J148)</f>
        <v>723</v>
      </c>
      <c r="K147" s="71">
        <f>SUM(K148:K148)</f>
        <v>723</v>
      </c>
      <c r="L147" s="41"/>
    </row>
    <row r="148" spans="2:12" ht="30.75" thickBot="1" x14ac:dyDescent="0.3">
      <c r="C148" s="22" t="s">
        <v>9</v>
      </c>
      <c r="D148" s="41" t="s">
        <v>56</v>
      </c>
      <c r="E148" s="43" t="s">
        <v>89</v>
      </c>
      <c r="F148" s="42">
        <f t="shared" ref="F148" si="80">G148+H148+I148+J148+K148</f>
        <v>3635</v>
      </c>
      <c r="G148" s="71">
        <v>743</v>
      </c>
      <c r="H148" s="71">
        <v>723</v>
      </c>
      <c r="I148" s="71">
        <v>723</v>
      </c>
      <c r="J148" s="71">
        <v>723</v>
      </c>
      <c r="K148" s="71">
        <v>723</v>
      </c>
      <c r="L148" s="41"/>
    </row>
    <row r="149" spans="2:12" ht="165.75" customHeight="1" thickBot="1" x14ac:dyDescent="0.3">
      <c r="B149" s="37" t="s">
        <v>99</v>
      </c>
      <c r="C149" s="22" t="s">
        <v>100</v>
      </c>
      <c r="D149" s="41" t="s">
        <v>14</v>
      </c>
      <c r="E149" s="43" t="s">
        <v>89</v>
      </c>
      <c r="F149" s="42">
        <f t="shared" ref="F149:F152" si="81">G149+H149+I149+J149+K149</f>
        <v>527.5</v>
      </c>
      <c r="G149" s="71">
        <f>SUM(G150:G151)</f>
        <v>258</v>
      </c>
      <c r="H149" s="71">
        <f>SUM(H150:H151)</f>
        <v>269.5</v>
      </c>
      <c r="I149" s="71">
        <f>SUM(I150:I151)</f>
        <v>0</v>
      </c>
      <c r="J149" s="71">
        <f>SUM(J150:J151)</f>
        <v>0</v>
      </c>
      <c r="K149" s="71">
        <f>SUM(K150:K151)</f>
        <v>0</v>
      </c>
      <c r="L149" s="41"/>
    </row>
    <row r="150" spans="2:12" ht="16.5" thickBot="1" x14ac:dyDescent="0.3">
      <c r="C150" s="22" t="s">
        <v>9</v>
      </c>
      <c r="D150" s="41"/>
      <c r="E150" s="41"/>
      <c r="F150" s="42">
        <f t="shared" si="81"/>
        <v>489</v>
      </c>
      <c r="G150" s="71">
        <v>239</v>
      </c>
      <c r="H150" s="71">
        <v>250</v>
      </c>
      <c r="I150" s="71"/>
      <c r="J150" s="71"/>
      <c r="K150" s="71"/>
      <c r="L150" s="41"/>
    </row>
    <row r="151" spans="2:12" ht="16.5" thickBot="1" x14ac:dyDescent="0.3">
      <c r="C151" s="22" t="s">
        <v>10</v>
      </c>
      <c r="D151" s="41"/>
      <c r="E151" s="41"/>
      <c r="F151" s="42">
        <f t="shared" si="81"/>
        <v>38.5</v>
      </c>
      <c r="G151" s="71">
        <v>19</v>
      </c>
      <c r="H151" s="71">
        <v>19.5</v>
      </c>
      <c r="I151" s="71"/>
      <c r="J151" s="71"/>
      <c r="K151" s="71"/>
      <c r="L151" s="41"/>
    </row>
    <row r="152" spans="2:12" ht="153" customHeight="1" thickBot="1" x14ac:dyDescent="0.3">
      <c r="B152" s="37" t="s">
        <v>51</v>
      </c>
      <c r="C152" s="22" t="s">
        <v>52</v>
      </c>
      <c r="D152" s="41" t="s">
        <v>14</v>
      </c>
      <c r="E152" s="43" t="s">
        <v>89</v>
      </c>
      <c r="F152" s="42">
        <f t="shared" si="81"/>
        <v>817</v>
      </c>
      <c r="G152" s="71">
        <f>SUM(G153:G155)</f>
        <v>400</v>
      </c>
      <c r="H152" s="71">
        <f>SUM(H153:H155)</f>
        <v>417</v>
      </c>
      <c r="I152" s="71">
        <f>SUM(I153:I155)</f>
        <v>0</v>
      </c>
      <c r="J152" s="71">
        <f>SUM(J153:J155)</f>
        <v>0</v>
      </c>
      <c r="K152" s="71">
        <f>SUM(K153:K155)</f>
        <v>0</v>
      </c>
      <c r="L152" s="41"/>
    </row>
    <row r="153" spans="2:12" ht="16.5" thickBot="1" x14ac:dyDescent="0.3">
      <c r="C153" s="22" t="s">
        <v>8</v>
      </c>
      <c r="D153" s="41"/>
      <c r="E153" s="41"/>
      <c r="F153" s="42">
        <f t="shared" ref="F153:F154" si="82">G153+H153+I153+J153+K153</f>
        <v>0</v>
      </c>
      <c r="G153" s="41"/>
      <c r="H153" s="41"/>
      <c r="I153" s="41"/>
      <c r="J153" s="41"/>
      <c r="K153" s="41"/>
      <c r="L153" s="41"/>
    </row>
    <row r="154" spans="2:12" ht="16.5" thickBot="1" x14ac:dyDescent="0.3">
      <c r="C154" s="22" t="s">
        <v>9</v>
      </c>
      <c r="D154" s="41"/>
      <c r="E154" s="41"/>
      <c r="F154" s="42">
        <f t="shared" si="82"/>
        <v>817</v>
      </c>
      <c r="G154" s="41">
        <v>400</v>
      </c>
      <c r="H154" s="41">
        <v>417</v>
      </c>
      <c r="I154" s="41"/>
      <c r="J154" s="41"/>
      <c r="K154" s="41"/>
      <c r="L154" s="41"/>
    </row>
    <row r="155" spans="2:12" ht="16.5" thickBot="1" x14ac:dyDescent="0.3">
      <c r="C155" s="22" t="s">
        <v>10</v>
      </c>
      <c r="D155" s="41"/>
      <c r="E155" s="41"/>
      <c r="F155" s="42">
        <f>G155+H155+I155+J155+K155</f>
        <v>0</v>
      </c>
      <c r="G155" s="41"/>
      <c r="H155" s="41"/>
      <c r="I155" s="41"/>
      <c r="J155" s="41"/>
      <c r="K155" s="41"/>
      <c r="L155" s="41"/>
    </row>
    <row r="156" spans="2:12" s="39" customFormat="1" ht="16.5" thickBot="1" x14ac:dyDescent="0.3">
      <c r="B156" s="57"/>
      <c r="C156" s="24" t="s">
        <v>101</v>
      </c>
      <c r="D156" s="42"/>
      <c r="E156" s="42"/>
      <c r="F156" s="42">
        <f t="shared" ref="F156:F158" si="83">G156+H156+I156+J156+K156</f>
        <v>4979.5</v>
      </c>
      <c r="G156" s="42">
        <f>SUM(G157:G159)</f>
        <v>1401</v>
      </c>
      <c r="H156" s="42">
        <f t="shared" ref="H156:K156" si="84">SUM(H157:H159)</f>
        <v>1409.5</v>
      </c>
      <c r="I156" s="42">
        <f t="shared" si="84"/>
        <v>723</v>
      </c>
      <c r="J156" s="42">
        <f t="shared" si="84"/>
        <v>723</v>
      </c>
      <c r="K156" s="42">
        <f t="shared" si="84"/>
        <v>723</v>
      </c>
      <c r="L156" s="42"/>
    </row>
    <row r="157" spans="2:12" ht="14.25" customHeight="1" thickBot="1" x14ac:dyDescent="0.3">
      <c r="C157" s="22" t="s">
        <v>8</v>
      </c>
      <c r="D157" s="41"/>
      <c r="E157" s="41"/>
      <c r="F157" s="42">
        <f t="shared" si="83"/>
        <v>0</v>
      </c>
      <c r="G157" s="41">
        <f>G153</f>
        <v>0</v>
      </c>
      <c r="H157" s="41">
        <f t="shared" ref="H157:K157" si="85">H153</f>
        <v>0</v>
      </c>
      <c r="I157" s="41">
        <f t="shared" si="85"/>
        <v>0</v>
      </c>
      <c r="J157" s="41">
        <f t="shared" si="85"/>
        <v>0</v>
      </c>
      <c r="K157" s="41">
        <f t="shared" si="85"/>
        <v>0</v>
      </c>
      <c r="L157" s="41"/>
    </row>
    <row r="158" spans="2:12" ht="16.5" thickBot="1" x14ac:dyDescent="0.3">
      <c r="C158" s="22" t="s">
        <v>9</v>
      </c>
      <c r="D158" s="41"/>
      <c r="E158" s="41"/>
      <c r="F158" s="42">
        <f t="shared" si="83"/>
        <v>4941</v>
      </c>
      <c r="G158" s="41">
        <f>G154+G150+G148</f>
        <v>1382</v>
      </c>
      <c r="H158" s="41">
        <f t="shared" ref="H158:K158" si="86">H154+H150+H148</f>
        <v>1390</v>
      </c>
      <c r="I158" s="41">
        <f t="shared" si="86"/>
        <v>723</v>
      </c>
      <c r="J158" s="41">
        <f t="shared" si="86"/>
        <v>723</v>
      </c>
      <c r="K158" s="41">
        <f t="shared" si="86"/>
        <v>723</v>
      </c>
      <c r="L158" s="41"/>
    </row>
    <row r="159" spans="2:12" ht="16.5" thickBot="1" x14ac:dyDescent="0.3">
      <c r="C159" s="22" t="s">
        <v>10</v>
      </c>
      <c r="D159" s="41"/>
      <c r="E159" s="41"/>
      <c r="F159" s="42">
        <f>G159+H159+I159+J159+K159</f>
        <v>38.5</v>
      </c>
      <c r="G159" s="41">
        <f>G155+G151</f>
        <v>19</v>
      </c>
      <c r="H159" s="41">
        <f t="shared" ref="H159:K159" si="87">H155+H151</f>
        <v>19.5</v>
      </c>
      <c r="I159" s="41">
        <f t="shared" si="87"/>
        <v>0</v>
      </c>
      <c r="J159" s="41">
        <f t="shared" si="87"/>
        <v>0</v>
      </c>
      <c r="K159" s="41">
        <f t="shared" si="87"/>
        <v>0</v>
      </c>
      <c r="L159" s="41"/>
    </row>
    <row r="160" spans="2:12" ht="16.5" thickBot="1" x14ac:dyDescent="0.3">
      <c r="C160" s="22"/>
      <c r="D160" s="41"/>
      <c r="E160" s="41"/>
      <c r="F160" s="42"/>
      <c r="G160" s="41"/>
      <c r="H160" s="41"/>
      <c r="I160" s="41"/>
      <c r="J160" s="41"/>
      <c r="K160" s="41"/>
      <c r="L160" s="41"/>
    </row>
  </sheetData>
  <mergeCells count="2">
    <mergeCell ref="G3:K3"/>
    <mergeCell ref="G2:L2"/>
  </mergeCells>
  <pageMargins left="0.21" right="0.2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Анатольевна</dc:creator>
  <cp:lastModifiedBy>Yula2</cp:lastModifiedBy>
  <cp:lastPrinted>2016-01-13T08:41:13Z</cp:lastPrinted>
  <dcterms:created xsi:type="dcterms:W3CDTF">2015-07-21T05:19:15Z</dcterms:created>
  <dcterms:modified xsi:type="dcterms:W3CDTF">2016-01-14T04:35:27Z</dcterms:modified>
</cp:coreProperties>
</file>